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Q:\RA\10372\CADD\R-2721A\Hydraulics\PERMITS_Environmental\Forms\"/>
    </mc:Choice>
  </mc:AlternateContent>
  <xr:revisionPtr revIDLastSave="0" documentId="13_ncr:1_{40F372CF-2F2D-4801-929D-7EE3CD1FD5F7}" xr6:coauthVersionLast="45" xr6:coauthVersionMax="45" xr10:uidLastSave="{00000000-0000-0000-0000-000000000000}"/>
  <bookViews>
    <workbookView xWindow="-25320" yWindow="-120" windowWidth="25440" windowHeight="15990" tabRatio="803" xr2:uid="{00000000-000D-0000-FFFF-FFFF00000000}"/>
  </bookViews>
  <sheets>
    <sheet name="DATA ENTRY PAGE" sheetId="19" r:id="rId1"/>
    <sheet name="DATA ENTRY PAGE (2)" sheetId="21" r:id="rId2"/>
    <sheet name="DATA ENTRY PAGE (3)" sheetId="22" r:id="rId3"/>
    <sheet name="DATA ENTRY PAGE (4)" sheetId="23" r:id="rId4"/>
    <sheet name="PRINT PAGE" sheetId="20" r:id="rId5"/>
    <sheet name="PRINT PAGE (2)" sheetId="24" r:id="rId6"/>
    <sheet name="PRINT PAGE (3)" sheetId="25" r:id="rId7"/>
    <sheet name="PRINT PAGE (4)" sheetId="26" r:id="rId8"/>
    <sheet name="WETLAND SUMMARY- METRIC INPUT" sheetId="1" state="hidden" r:id="rId9"/>
    <sheet name="WETLAND SUMMARY-ENGLISH CONVERT" sheetId="16" state="hidden" r:id="rId10"/>
  </sheets>
  <definedNames>
    <definedName name="_xlnm.Print_Area" localSheetId="0">'DATA ENTRY PAGE'!$A$2:$P$46</definedName>
    <definedName name="_xlnm.Print_Area" localSheetId="1">'DATA ENTRY PAGE (2)'!$A$2:$P$46</definedName>
    <definedName name="_xlnm.Print_Area" localSheetId="2">'DATA ENTRY PAGE (3)'!$A$2:$P$46</definedName>
    <definedName name="_xlnm.Print_Area" localSheetId="3">'DATA ENTRY PAGE (4)'!$A$2:$P$46</definedName>
    <definedName name="_xlnm.Print_Area" localSheetId="4">'PRINT PAGE'!$B$2:$P$46</definedName>
    <definedName name="_xlnm.Print_Area" localSheetId="5">'PRINT PAGE (2)'!$B$2:$P$46</definedName>
    <definedName name="_xlnm.Print_Area" localSheetId="6">'PRINT PAGE (3)'!$B$2:$P$46</definedName>
    <definedName name="_xlnm.Print_Area" localSheetId="7">'PRINT PAGE (4)'!$B$2:$P$46</definedName>
    <definedName name="_xlnm.Print_Area" localSheetId="8">'WETLAND SUMMARY- METRIC INPUT'!$A$1:$P$46</definedName>
    <definedName name="_xlnm.Print_Area" localSheetId="9">'WETLAND SUMMARY-ENGLISH CONVERT'!$A$1:$P$46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9" i="26" l="1"/>
  <c r="G8" i="26"/>
  <c r="G7" i="26"/>
  <c r="G9" i="25"/>
  <c r="G8" i="25"/>
  <c r="G7" i="25"/>
  <c r="G9" i="24"/>
  <c r="G8" i="24"/>
  <c r="G7" i="24"/>
  <c r="G8" i="20"/>
  <c r="G9" i="20"/>
  <c r="G7" i="20"/>
  <c r="C42" i="20"/>
  <c r="C43" i="20"/>
  <c r="C44" i="20"/>
  <c r="L42" i="23"/>
  <c r="L42" i="21"/>
  <c r="L42" i="22"/>
  <c r="M46" i="21" l="1"/>
  <c r="M46" i="22" s="1"/>
  <c r="M46" i="23" s="1"/>
  <c r="O46" i="23"/>
  <c r="O46" i="22"/>
  <c r="O46" i="21"/>
  <c r="D30" i="23" l="1"/>
  <c r="D28" i="23"/>
  <c r="D26" i="23"/>
  <c r="D24" i="23"/>
  <c r="H27" i="26" l="1"/>
  <c r="L24" i="23" l="1"/>
  <c r="M24" i="23"/>
  <c r="K24" i="23"/>
  <c r="N35" i="22" l="1"/>
  <c r="M35" i="22"/>
  <c r="L35" i="22"/>
  <c r="K35" i="22"/>
  <c r="I35" i="22"/>
  <c r="H35" i="22"/>
  <c r="F35" i="22"/>
  <c r="N35" i="21"/>
  <c r="M35" i="21"/>
  <c r="L35" i="21"/>
  <c r="K35" i="21"/>
  <c r="I35" i="21"/>
  <c r="H35" i="21"/>
  <c r="G35" i="21"/>
  <c r="F35" i="21"/>
  <c r="O35" i="19"/>
  <c r="N35" i="19"/>
  <c r="M35" i="19"/>
  <c r="L35" i="19"/>
  <c r="K35" i="19"/>
  <c r="I35" i="19"/>
  <c r="H35" i="19"/>
  <c r="F35" i="19"/>
  <c r="G24" i="23" l="1"/>
  <c r="H24" i="23"/>
  <c r="I24" i="23"/>
  <c r="J24" i="23"/>
  <c r="O24" i="23"/>
  <c r="N24" i="23"/>
  <c r="F24" i="23"/>
  <c r="J35" i="22" l="1"/>
  <c r="G35" i="22"/>
  <c r="J35" i="21"/>
  <c r="J35" i="19"/>
  <c r="F27" i="26" l="1"/>
  <c r="G27" i="26"/>
  <c r="I27" i="26"/>
  <c r="J27" i="26"/>
  <c r="K27" i="26"/>
  <c r="L27" i="26"/>
  <c r="M27" i="26"/>
  <c r="N27" i="26"/>
  <c r="O27" i="26"/>
  <c r="D27" i="26"/>
  <c r="D28" i="26"/>
  <c r="D29" i="26"/>
  <c r="F29" i="26"/>
  <c r="G29" i="26"/>
  <c r="H29" i="26"/>
  <c r="I29" i="26"/>
  <c r="J29" i="26"/>
  <c r="K29" i="26"/>
  <c r="L29" i="26"/>
  <c r="M29" i="26"/>
  <c r="N29" i="26"/>
  <c r="O29" i="26"/>
  <c r="D22" i="26"/>
  <c r="O46" i="26"/>
  <c r="M46" i="26"/>
  <c r="L45" i="26"/>
  <c r="C45" i="26"/>
  <c r="L44" i="26"/>
  <c r="C44" i="26"/>
  <c r="L43" i="26"/>
  <c r="C43" i="26"/>
  <c r="L42" i="26"/>
  <c r="C42" i="26"/>
  <c r="C41" i="26"/>
  <c r="C40" i="26"/>
  <c r="O34" i="26"/>
  <c r="N34" i="26"/>
  <c r="M34" i="26"/>
  <c r="L34" i="26"/>
  <c r="K34" i="26"/>
  <c r="J34" i="26"/>
  <c r="I34" i="26"/>
  <c r="H34" i="26"/>
  <c r="G34" i="26"/>
  <c r="F34" i="26"/>
  <c r="E34" i="26"/>
  <c r="D34" i="26"/>
  <c r="C34" i="26"/>
  <c r="O33" i="26"/>
  <c r="N33" i="26"/>
  <c r="M33" i="26"/>
  <c r="L33" i="26"/>
  <c r="K33" i="26"/>
  <c r="J33" i="26"/>
  <c r="I33" i="26"/>
  <c r="H33" i="26"/>
  <c r="G33" i="26"/>
  <c r="F33" i="26"/>
  <c r="E33" i="26"/>
  <c r="D33" i="26"/>
  <c r="C33" i="26"/>
  <c r="O32" i="26"/>
  <c r="N32" i="26"/>
  <c r="M32" i="26"/>
  <c r="L32" i="26"/>
  <c r="K32" i="26"/>
  <c r="J32" i="26"/>
  <c r="I32" i="26"/>
  <c r="H32" i="26"/>
  <c r="G32" i="26"/>
  <c r="F32" i="26"/>
  <c r="E32" i="26"/>
  <c r="D32" i="26"/>
  <c r="C32" i="26"/>
  <c r="O31" i="26"/>
  <c r="N31" i="26"/>
  <c r="M31" i="26"/>
  <c r="L31" i="26"/>
  <c r="K31" i="26"/>
  <c r="J31" i="26"/>
  <c r="I31" i="26"/>
  <c r="H31" i="26"/>
  <c r="G31" i="26"/>
  <c r="F31" i="26"/>
  <c r="E31" i="26"/>
  <c r="D31" i="26"/>
  <c r="C31" i="26"/>
  <c r="E30" i="26"/>
  <c r="D30" i="26"/>
  <c r="C30" i="26"/>
  <c r="E29" i="26"/>
  <c r="C29" i="26"/>
  <c r="E28" i="26"/>
  <c r="C28" i="26"/>
  <c r="E27" i="26"/>
  <c r="C27" i="26"/>
  <c r="E26" i="26"/>
  <c r="D26" i="26"/>
  <c r="C26" i="26"/>
  <c r="O25" i="26"/>
  <c r="N25" i="26"/>
  <c r="M25" i="26"/>
  <c r="L25" i="26"/>
  <c r="K25" i="26"/>
  <c r="J25" i="26"/>
  <c r="I25" i="26"/>
  <c r="H25" i="26"/>
  <c r="G25" i="26"/>
  <c r="F25" i="26"/>
  <c r="E25" i="26"/>
  <c r="D25" i="26"/>
  <c r="C25" i="26"/>
  <c r="O24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O23" i="26"/>
  <c r="N23" i="26"/>
  <c r="M23" i="26"/>
  <c r="L23" i="26"/>
  <c r="K23" i="26"/>
  <c r="J23" i="26"/>
  <c r="I23" i="26"/>
  <c r="H23" i="26"/>
  <c r="G23" i="26"/>
  <c r="F23" i="26"/>
  <c r="E23" i="26"/>
  <c r="D23" i="26"/>
  <c r="C23" i="26"/>
  <c r="O22" i="26"/>
  <c r="N22" i="26"/>
  <c r="M22" i="26"/>
  <c r="L22" i="26"/>
  <c r="K22" i="26"/>
  <c r="J22" i="26"/>
  <c r="I22" i="26"/>
  <c r="H22" i="26"/>
  <c r="G22" i="26"/>
  <c r="F22" i="26"/>
  <c r="E22" i="26"/>
  <c r="C22" i="26"/>
  <c r="O21" i="26"/>
  <c r="N21" i="26"/>
  <c r="M21" i="26"/>
  <c r="L21" i="26"/>
  <c r="K21" i="26"/>
  <c r="J21" i="26"/>
  <c r="I21" i="26"/>
  <c r="H21" i="26"/>
  <c r="G21" i="26"/>
  <c r="F21" i="26"/>
  <c r="E21" i="26"/>
  <c r="D21" i="26"/>
  <c r="C21" i="26"/>
  <c r="O20" i="26"/>
  <c r="N20" i="26"/>
  <c r="M20" i="26"/>
  <c r="L20" i="26"/>
  <c r="K20" i="26"/>
  <c r="J20" i="26"/>
  <c r="I20" i="26"/>
  <c r="H20" i="26"/>
  <c r="G20" i="26"/>
  <c r="F20" i="26"/>
  <c r="E20" i="26"/>
  <c r="D20" i="26"/>
  <c r="C20" i="26"/>
  <c r="O19" i="26"/>
  <c r="N19" i="26"/>
  <c r="M19" i="26"/>
  <c r="L19" i="26"/>
  <c r="K19" i="26"/>
  <c r="J19" i="26"/>
  <c r="I19" i="26"/>
  <c r="H19" i="26"/>
  <c r="G19" i="26"/>
  <c r="F19" i="26"/>
  <c r="E19" i="26"/>
  <c r="D19" i="26"/>
  <c r="C19" i="26"/>
  <c r="O18" i="26"/>
  <c r="N18" i="26"/>
  <c r="M18" i="26"/>
  <c r="L18" i="26"/>
  <c r="K18" i="26"/>
  <c r="J18" i="26"/>
  <c r="I18" i="26"/>
  <c r="H18" i="26"/>
  <c r="G18" i="26"/>
  <c r="F18" i="26"/>
  <c r="E18" i="26"/>
  <c r="D18" i="26"/>
  <c r="C18" i="26"/>
  <c r="O17" i="26"/>
  <c r="N17" i="26"/>
  <c r="M17" i="26"/>
  <c r="L17" i="26"/>
  <c r="K17" i="26"/>
  <c r="J17" i="26"/>
  <c r="I17" i="26"/>
  <c r="H17" i="26"/>
  <c r="G17" i="26"/>
  <c r="F17" i="26"/>
  <c r="E17" i="26"/>
  <c r="D17" i="26"/>
  <c r="C17" i="26"/>
  <c r="O16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O15" i="26"/>
  <c r="N15" i="26"/>
  <c r="M15" i="26"/>
  <c r="L15" i="26"/>
  <c r="K15" i="26"/>
  <c r="J15" i="26"/>
  <c r="I15" i="26"/>
  <c r="H15" i="26"/>
  <c r="G15" i="26"/>
  <c r="F15" i="26"/>
  <c r="E15" i="26"/>
  <c r="D15" i="26"/>
  <c r="C15" i="26"/>
  <c r="O14" i="26"/>
  <c r="N14" i="26"/>
  <c r="M14" i="26"/>
  <c r="L14" i="26"/>
  <c r="K14" i="26"/>
  <c r="J14" i="26"/>
  <c r="I14" i="26"/>
  <c r="H14" i="26"/>
  <c r="G14" i="26"/>
  <c r="F14" i="26"/>
  <c r="E14" i="26"/>
  <c r="D14" i="26"/>
  <c r="C14" i="26"/>
  <c r="O13" i="26"/>
  <c r="N13" i="26"/>
  <c r="M13" i="26"/>
  <c r="L13" i="26"/>
  <c r="K13" i="26"/>
  <c r="J13" i="26"/>
  <c r="I13" i="26"/>
  <c r="H13" i="26"/>
  <c r="G13" i="26"/>
  <c r="F13" i="26"/>
  <c r="E13" i="26"/>
  <c r="D13" i="26"/>
  <c r="C13" i="26"/>
  <c r="O12" i="26"/>
  <c r="N12" i="26"/>
  <c r="M12" i="26"/>
  <c r="L12" i="26"/>
  <c r="K12" i="26"/>
  <c r="J12" i="26"/>
  <c r="I12" i="26"/>
  <c r="H12" i="26"/>
  <c r="G12" i="26"/>
  <c r="F12" i="26"/>
  <c r="E12" i="26"/>
  <c r="D12" i="26"/>
  <c r="C12" i="26"/>
  <c r="O11" i="26"/>
  <c r="N11" i="26"/>
  <c r="M11" i="26"/>
  <c r="L11" i="26"/>
  <c r="K11" i="26"/>
  <c r="J11" i="26"/>
  <c r="I11" i="26"/>
  <c r="H11" i="26"/>
  <c r="G11" i="26"/>
  <c r="F11" i="26"/>
  <c r="E11" i="26"/>
  <c r="D11" i="26"/>
  <c r="C11" i="26"/>
  <c r="E10" i="26"/>
  <c r="D10" i="26"/>
  <c r="C10" i="26"/>
  <c r="O46" i="25"/>
  <c r="M46" i="25"/>
  <c r="L45" i="25"/>
  <c r="C45" i="25"/>
  <c r="L44" i="25"/>
  <c r="C44" i="25"/>
  <c r="L43" i="25"/>
  <c r="C43" i="25"/>
  <c r="L42" i="25"/>
  <c r="C42" i="25"/>
  <c r="C41" i="25"/>
  <c r="C40" i="25"/>
  <c r="L35" i="25"/>
  <c r="K35" i="25"/>
  <c r="J35" i="25"/>
  <c r="I35" i="25"/>
  <c r="H35" i="25"/>
  <c r="G35" i="25"/>
  <c r="F35" i="25"/>
  <c r="O34" i="25"/>
  <c r="N34" i="25"/>
  <c r="M34" i="25"/>
  <c r="L34" i="25"/>
  <c r="K34" i="25"/>
  <c r="J34" i="25"/>
  <c r="I34" i="25"/>
  <c r="H34" i="25"/>
  <c r="G34" i="25"/>
  <c r="F34" i="25"/>
  <c r="E34" i="25"/>
  <c r="D34" i="25"/>
  <c r="C34" i="25"/>
  <c r="O33" i="25"/>
  <c r="N33" i="25"/>
  <c r="M33" i="25"/>
  <c r="L33" i="25"/>
  <c r="K33" i="25"/>
  <c r="J33" i="25"/>
  <c r="I33" i="25"/>
  <c r="H33" i="25"/>
  <c r="G33" i="25"/>
  <c r="F33" i="25"/>
  <c r="E33" i="25"/>
  <c r="D33" i="25"/>
  <c r="C33" i="25"/>
  <c r="O32" i="25"/>
  <c r="N32" i="25"/>
  <c r="M32" i="25"/>
  <c r="L32" i="25"/>
  <c r="K32" i="25"/>
  <c r="J32" i="25"/>
  <c r="I32" i="25"/>
  <c r="H32" i="25"/>
  <c r="G32" i="25"/>
  <c r="F32" i="25"/>
  <c r="E32" i="25"/>
  <c r="D32" i="25"/>
  <c r="C32" i="25"/>
  <c r="O31" i="25"/>
  <c r="N31" i="25"/>
  <c r="M31" i="25"/>
  <c r="L31" i="25"/>
  <c r="K31" i="25"/>
  <c r="J31" i="25"/>
  <c r="I31" i="25"/>
  <c r="H31" i="25"/>
  <c r="G31" i="25"/>
  <c r="F31" i="25"/>
  <c r="E31" i="25"/>
  <c r="D31" i="25"/>
  <c r="C31" i="25"/>
  <c r="O30" i="25"/>
  <c r="N30" i="25"/>
  <c r="M30" i="25"/>
  <c r="L30" i="25"/>
  <c r="K30" i="25"/>
  <c r="J30" i="25"/>
  <c r="I30" i="25"/>
  <c r="H30" i="25"/>
  <c r="G30" i="25"/>
  <c r="F30" i="25"/>
  <c r="E30" i="25"/>
  <c r="D30" i="25"/>
  <c r="C30" i="25"/>
  <c r="O29" i="25"/>
  <c r="N29" i="25"/>
  <c r="M29" i="25"/>
  <c r="L29" i="25"/>
  <c r="K29" i="25"/>
  <c r="J29" i="25"/>
  <c r="I29" i="25"/>
  <c r="H29" i="25"/>
  <c r="G29" i="25"/>
  <c r="F29" i="25"/>
  <c r="E29" i="25"/>
  <c r="D29" i="25"/>
  <c r="C29" i="25"/>
  <c r="O28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O24" i="25"/>
  <c r="N24" i="25"/>
  <c r="M24" i="25"/>
  <c r="L24" i="25"/>
  <c r="K24" i="25"/>
  <c r="J24" i="25"/>
  <c r="I24" i="25"/>
  <c r="H24" i="25"/>
  <c r="G24" i="25"/>
  <c r="F24" i="25"/>
  <c r="E24" i="25"/>
  <c r="D24" i="25"/>
  <c r="C24" i="25"/>
  <c r="O23" i="25"/>
  <c r="N23" i="25"/>
  <c r="M23" i="25"/>
  <c r="L23" i="25"/>
  <c r="K23" i="25"/>
  <c r="J23" i="25"/>
  <c r="I23" i="25"/>
  <c r="H23" i="25"/>
  <c r="G23" i="25"/>
  <c r="F23" i="25"/>
  <c r="E23" i="25"/>
  <c r="D23" i="25"/>
  <c r="C23" i="25"/>
  <c r="O22" i="25"/>
  <c r="N22" i="25"/>
  <c r="M22" i="25"/>
  <c r="L22" i="25"/>
  <c r="K22" i="25"/>
  <c r="J22" i="25"/>
  <c r="I22" i="25"/>
  <c r="H22" i="25"/>
  <c r="G22" i="25"/>
  <c r="F22" i="25"/>
  <c r="E22" i="25"/>
  <c r="D22" i="25"/>
  <c r="C22" i="25"/>
  <c r="O21" i="25"/>
  <c r="N21" i="25"/>
  <c r="M21" i="25"/>
  <c r="L21" i="25"/>
  <c r="K21" i="25"/>
  <c r="J21" i="25"/>
  <c r="I21" i="25"/>
  <c r="H21" i="25"/>
  <c r="G21" i="25"/>
  <c r="F21" i="25"/>
  <c r="E21" i="25"/>
  <c r="D21" i="25"/>
  <c r="C21" i="25"/>
  <c r="O20" i="25"/>
  <c r="N20" i="25"/>
  <c r="M20" i="25"/>
  <c r="L20" i="25"/>
  <c r="K20" i="25"/>
  <c r="J20" i="25"/>
  <c r="I20" i="25"/>
  <c r="H20" i="25"/>
  <c r="G20" i="25"/>
  <c r="F20" i="25"/>
  <c r="E20" i="25"/>
  <c r="D20" i="25"/>
  <c r="C20" i="25"/>
  <c r="O19" i="25"/>
  <c r="N19" i="25"/>
  <c r="M19" i="25"/>
  <c r="L19" i="25"/>
  <c r="K19" i="25"/>
  <c r="J19" i="25"/>
  <c r="I19" i="25"/>
  <c r="H19" i="25"/>
  <c r="G19" i="25"/>
  <c r="F19" i="25"/>
  <c r="E19" i="25"/>
  <c r="D19" i="25"/>
  <c r="C19" i="25"/>
  <c r="O18" i="25"/>
  <c r="N18" i="25"/>
  <c r="M18" i="25"/>
  <c r="L18" i="25"/>
  <c r="K18" i="25"/>
  <c r="J18" i="25"/>
  <c r="I18" i="25"/>
  <c r="H18" i="25"/>
  <c r="G18" i="25"/>
  <c r="F18" i="25"/>
  <c r="E18" i="25"/>
  <c r="D18" i="25"/>
  <c r="C18" i="25"/>
  <c r="O17" i="25"/>
  <c r="N17" i="25"/>
  <c r="M17" i="25"/>
  <c r="L17" i="25"/>
  <c r="K17" i="25"/>
  <c r="J17" i="25"/>
  <c r="I17" i="25"/>
  <c r="H17" i="25"/>
  <c r="G17" i="25"/>
  <c r="F17" i="25"/>
  <c r="E17" i="25"/>
  <c r="D17" i="25"/>
  <c r="C17" i="25"/>
  <c r="O16" i="25"/>
  <c r="N16" i="25"/>
  <c r="M16" i="25"/>
  <c r="L16" i="25"/>
  <c r="K16" i="25"/>
  <c r="J16" i="25"/>
  <c r="I16" i="25"/>
  <c r="H16" i="25"/>
  <c r="G16" i="25"/>
  <c r="F16" i="25"/>
  <c r="E16" i="25"/>
  <c r="D16" i="25"/>
  <c r="C16" i="25"/>
  <c r="O15" i="25"/>
  <c r="N15" i="25"/>
  <c r="M15" i="25"/>
  <c r="L15" i="25"/>
  <c r="K15" i="25"/>
  <c r="J15" i="25"/>
  <c r="I15" i="25"/>
  <c r="H15" i="25"/>
  <c r="G15" i="25"/>
  <c r="F15" i="25"/>
  <c r="E15" i="25"/>
  <c r="D15" i="25"/>
  <c r="C15" i="25"/>
  <c r="O14" i="25"/>
  <c r="N14" i="25"/>
  <c r="M14" i="25"/>
  <c r="L14" i="25"/>
  <c r="K14" i="25"/>
  <c r="J14" i="25"/>
  <c r="I14" i="25"/>
  <c r="H14" i="25"/>
  <c r="G14" i="25"/>
  <c r="F14" i="25"/>
  <c r="E14" i="25"/>
  <c r="D14" i="25"/>
  <c r="C14" i="25"/>
  <c r="O13" i="25"/>
  <c r="N13" i="25"/>
  <c r="M13" i="25"/>
  <c r="L13" i="25"/>
  <c r="K13" i="25"/>
  <c r="J13" i="25"/>
  <c r="I13" i="25"/>
  <c r="H13" i="25"/>
  <c r="G13" i="25"/>
  <c r="F13" i="25"/>
  <c r="E13" i="25"/>
  <c r="D13" i="25"/>
  <c r="C13" i="25"/>
  <c r="O12" i="25"/>
  <c r="N12" i="25"/>
  <c r="M12" i="25"/>
  <c r="L12" i="25"/>
  <c r="K12" i="25"/>
  <c r="J12" i="25"/>
  <c r="I12" i="25"/>
  <c r="H12" i="25"/>
  <c r="G12" i="25"/>
  <c r="F12" i="25"/>
  <c r="E12" i="25"/>
  <c r="D12" i="25"/>
  <c r="C12" i="25"/>
  <c r="O11" i="25"/>
  <c r="N11" i="25"/>
  <c r="M11" i="25"/>
  <c r="L11" i="25"/>
  <c r="K11" i="25"/>
  <c r="J11" i="25"/>
  <c r="I11" i="25"/>
  <c r="H11" i="25"/>
  <c r="G11" i="25"/>
  <c r="F11" i="25"/>
  <c r="E11" i="25"/>
  <c r="D11" i="25"/>
  <c r="C11" i="25"/>
  <c r="E10" i="25"/>
  <c r="D10" i="25"/>
  <c r="C10" i="25"/>
  <c r="O46" i="24"/>
  <c r="L45" i="24"/>
  <c r="C45" i="24"/>
  <c r="L44" i="24"/>
  <c r="C44" i="24"/>
  <c r="L43" i="24"/>
  <c r="C43" i="24"/>
  <c r="L42" i="24"/>
  <c r="C42" i="24"/>
  <c r="C41" i="24"/>
  <c r="C40" i="24"/>
  <c r="L35" i="24"/>
  <c r="K35" i="24"/>
  <c r="J35" i="24"/>
  <c r="I35" i="24"/>
  <c r="H35" i="24"/>
  <c r="G35" i="24"/>
  <c r="F35" i="24"/>
  <c r="O34" i="24"/>
  <c r="N34" i="24"/>
  <c r="M34" i="24"/>
  <c r="L34" i="24"/>
  <c r="K34" i="24"/>
  <c r="J34" i="24"/>
  <c r="I34" i="24"/>
  <c r="H34" i="24"/>
  <c r="G34" i="24"/>
  <c r="F34" i="24"/>
  <c r="E34" i="24"/>
  <c r="D34" i="24"/>
  <c r="C34" i="24"/>
  <c r="O33" i="24"/>
  <c r="N33" i="24"/>
  <c r="M33" i="24"/>
  <c r="L33" i="24"/>
  <c r="K33" i="24"/>
  <c r="J33" i="24"/>
  <c r="I33" i="24"/>
  <c r="H33" i="24"/>
  <c r="G33" i="24"/>
  <c r="F33" i="24"/>
  <c r="E33" i="24"/>
  <c r="D33" i="24"/>
  <c r="C33" i="24"/>
  <c r="O32" i="24"/>
  <c r="N32" i="24"/>
  <c r="M32" i="24"/>
  <c r="L32" i="24"/>
  <c r="K32" i="24"/>
  <c r="J32" i="24"/>
  <c r="I32" i="24"/>
  <c r="H32" i="24"/>
  <c r="G32" i="24"/>
  <c r="F32" i="24"/>
  <c r="E32" i="24"/>
  <c r="D32" i="24"/>
  <c r="C32" i="24"/>
  <c r="O31" i="24"/>
  <c r="N31" i="24"/>
  <c r="M31" i="24"/>
  <c r="L31" i="24"/>
  <c r="K31" i="24"/>
  <c r="J31" i="24"/>
  <c r="I31" i="24"/>
  <c r="H31" i="24"/>
  <c r="G31" i="24"/>
  <c r="F31" i="24"/>
  <c r="E31" i="24"/>
  <c r="D31" i="24"/>
  <c r="C31" i="24"/>
  <c r="O30" i="24"/>
  <c r="N30" i="24"/>
  <c r="M30" i="24"/>
  <c r="L30" i="24"/>
  <c r="K30" i="24"/>
  <c r="J30" i="24"/>
  <c r="I30" i="24"/>
  <c r="H30" i="24"/>
  <c r="G30" i="24"/>
  <c r="F30" i="24"/>
  <c r="E30" i="24"/>
  <c r="D30" i="24"/>
  <c r="C30" i="24"/>
  <c r="O29" i="24"/>
  <c r="N29" i="24"/>
  <c r="M29" i="24"/>
  <c r="L29" i="24"/>
  <c r="K29" i="24"/>
  <c r="J29" i="24"/>
  <c r="I29" i="24"/>
  <c r="H29" i="24"/>
  <c r="G29" i="24"/>
  <c r="F29" i="24"/>
  <c r="E29" i="24"/>
  <c r="D29" i="24"/>
  <c r="C29" i="24"/>
  <c r="O28" i="24"/>
  <c r="N28" i="24"/>
  <c r="M28" i="24"/>
  <c r="L28" i="24"/>
  <c r="K28" i="24"/>
  <c r="J28" i="24"/>
  <c r="I28" i="24"/>
  <c r="H28" i="24"/>
  <c r="G28" i="24"/>
  <c r="F28" i="24"/>
  <c r="E28" i="24"/>
  <c r="D28" i="24"/>
  <c r="C28" i="24"/>
  <c r="O27" i="24"/>
  <c r="N27" i="24"/>
  <c r="M27" i="24"/>
  <c r="L27" i="24"/>
  <c r="K27" i="24"/>
  <c r="J27" i="24"/>
  <c r="I27" i="24"/>
  <c r="H27" i="24"/>
  <c r="G27" i="24"/>
  <c r="F27" i="24"/>
  <c r="E27" i="24"/>
  <c r="D27" i="24"/>
  <c r="C27" i="24"/>
  <c r="O26" i="24"/>
  <c r="N26" i="24"/>
  <c r="M26" i="24"/>
  <c r="L26" i="24"/>
  <c r="K26" i="24"/>
  <c r="J26" i="24"/>
  <c r="I26" i="24"/>
  <c r="H26" i="24"/>
  <c r="G26" i="24"/>
  <c r="F26" i="24"/>
  <c r="E26" i="24"/>
  <c r="D26" i="24"/>
  <c r="C26" i="24"/>
  <c r="O25" i="24"/>
  <c r="N25" i="24"/>
  <c r="M25" i="24"/>
  <c r="L25" i="24"/>
  <c r="K25" i="24"/>
  <c r="J25" i="24"/>
  <c r="I25" i="24"/>
  <c r="H25" i="24"/>
  <c r="G25" i="24"/>
  <c r="F25" i="24"/>
  <c r="E25" i="24"/>
  <c r="D25" i="24"/>
  <c r="C25" i="24"/>
  <c r="O24" i="24"/>
  <c r="N24" i="24"/>
  <c r="M24" i="24"/>
  <c r="L24" i="24"/>
  <c r="K24" i="24"/>
  <c r="J24" i="24"/>
  <c r="I24" i="24"/>
  <c r="H24" i="24"/>
  <c r="G24" i="24"/>
  <c r="F24" i="24"/>
  <c r="E24" i="24"/>
  <c r="D24" i="24"/>
  <c r="C24" i="24"/>
  <c r="O23" i="24"/>
  <c r="N23" i="24"/>
  <c r="M23" i="24"/>
  <c r="L23" i="24"/>
  <c r="K23" i="24"/>
  <c r="J23" i="24"/>
  <c r="I23" i="24"/>
  <c r="H23" i="24"/>
  <c r="G23" i="24"/>
  <c r="F23" i="24"/>
  <c r="E23" i="24"/>
  <c r="D23" i="24"/>
  <c r="C23" i="24"/>
  <c r="O22" i="24"/>
  <c r="N22" i="24"/>
  <c r="M22" i="24"/>
  <c r="L22" i="24"/>
  <c r="K22" i="24"/>
  <c r="J22" i="24"/>
  <c r="I22" i="24"/>
  <c r="H22" i="24"/>
  <c r="G22" i="24"/>
  <c r="F22" i="24"/>
  <c r="E22" i="24"/>
  <c r="D22" i="24"/>
  <c r="C22" i="24"/>
  <c r="O21" i="24"/>
  <c r="N21" i="24"/>
  <c r="M21" i="24"/>
  <c r="L21" i="24"/>
  <c r="K21" i="24"/>
  <c r="J21" i="24"/>
  <c r="I21" i="24"/>
  <c r="H21" i="24"/>
  <c r="G21" i="24"/>
  <c r="F21" i="24"/>
  <c r="E21" i="24"/>
  <c r="D21" i="24"/>
  <c r="C21" i="24"/>
  <c r="O20" i="24"/>
  <c r="N20" i="24"/>
  <c r="M20" i="24"/>
  <c r="L20" i="24"/>
  <c r="K20" i="24"/>
  <c r="J20" i="24"/>
  <c r="I20" i="24"/>
  <c r="H20" i="24"/>
  <c r="G20" i="24"/>
  <c r="F20" i="24"/>
  <c r="E20" i="24"/>
  <c r="D20" i="24"/>
  <c r="C20" i="24"/>
  <c r="O19" i="24"/>
  <c r="N19" i="24"/>
  <c r="M19" i="24"/>
  <c r="L19" i="24"/>
  <c r="K19" i="24"/>
  <c r="J19" i="24"/>
  <c r="I19" i="24"/>
  <c r="H19" i="24"/>
  <c r="G19" i="24"/>
  <c r="F19" i="24"/>
  <c r="E19" i="24"/>
  <c r="D19" i="24"/>
  <c r="C19" i="24"/>
  <c r="O18" i="24"/>
  <c r="N18" i="24"/>
  <c r="M18" i="24"/>
  <c r="L18" i="24"/>
  <c r="K18" i="24"/>
  <c r="J18" i="24"/>
  <c r="I18" i="24"/>
  <c r="H18" i="24"/>
  <c r="G18" i="24"/>
  <c r="F18" i="24"/>
  <c r="E18" i="24"/>
  <c r="D18" i="24"/>
  <c r="C18" i="24"/>
  <c r="O17" i="24"/>
  <c r="N17" i="24"/>
  <c r="M17" i="24"/>
  <c r="L17" i="24"/>
  <c r="K17" i="24"/>
  <c r="J17" i="24"/>
  <c r="I17" i="24"/>
  <c r="H17" i="24"/>
  <c r="G17" i="24"/>
  <c r="F17" i="24"/>
  <c r="E17" i="24"/>
  <c r="D17" i="24"/>
  <c r="C17" i="24"/>
  <c r="O16" i="24"/>
  <c r="N16" i="24"/>
  <c r="M16" i="24"/>
  <c r="L16" i="24"/>
  <c r="K16" i="24"/>
  <c r="J16" i="24"/>
  <c r="I16" i="24"/>
  <c r="H16" i="24"/>
  <c r="G16" i="24"/>
  <c r="F16" i="24"/>
  <c r="E16" i="24"/>
  <c r="D16" i="24"/>
  <c r="C16" i="24"/>
  <c r="O15" i="24"/>
  <c r="N15" i="24"/>
  <c r="M15" i="24"/>
  <c r="L15" i="24"/>
  <c r="K15" i="24"/>
  <c r="J15" i="24"/>
  <c r="I15" i="24"/>
  <c r="H15" i="24"/>
  <c r="G15" i="24"/>
  <c r="F15" i="24"/>
  <c r="E15" i="24"/>
  <c r="D15" i="24"/>
  <c r="C15" i="24"/>
  <c r="O14" i="24"/>
  <c r="N14" i="24"/>
  <c r="M14" i="24"/>
  <c r="L14" i="24"/>
  <c r="K14" i="24"/>
  <c r="J14" i="24"/>
  <c r="I14" i="24"/>
  <c r="H14" i="24"/>
  <c r="G14" i="24"/>
  <c r="F14" i="24"/>
  <c r="E14" i="24"/>
  <c r="D14" i="24"/>
  <c r="C14" i="24"/>
  <c r="O13" i="24"/>
  <c r="N13" i="24"/>
  <c r="M13" i="24"/>
  <c r="L13" i="24"/>
  <c r="K13" i="24"/>
  <c r="J13" i="24"/>
  <c r="I13" i="24"/>
  <c r="H13" i="24"/>
  <c r="G13" i="24"/>
  <c r="F13" i="24"/>
  <c r="E13" i="24"/>
  <c r="D13" i="24"/>
  <c r="C13" i="24"/>
  <c r="O12" i="24"/>
  <c r="N12" i="24"/>
  <c r="M12" i="24"/>
  <c r="L12" i="24"/>
  <c r="K12" i="24"/>
  <c r="J12" i="24"/>
  <c r="I12" i="24"/>
  <c r="H12" i="24"/>
  <c r="G12" i="24"/>
  <c r="F12" i="24"/>
  <c r="E12" i="24"/>
  <c r="D12" i="24"/>
  <c r="C12" i="24"/>
  <c r="O11" i="24"/>
  <c r="N11" i="24"/>
  <c r="M11" i="24"/>
  <c r="L11" i="24"/>
  <c r="K11" i="24"/>
  <c r="J11" i="24"/>
  <c r="I11" i="24"/>
  <c r="H11" i="24"/>
  <c r="G11" i="24"/>
  <c r="F11" i="24"/>
  <c r="E11" i="24"/>
  <c r="D11" i="24"/>
  <c r="C11" i="24"/>
  <c r="E10" i="24"/>
  <c r="D10" i="24"/>
  <c r="C10" i="24"/>
  <c r="O35" i="25" l="1"/>
  <c r="N35" i="25"/>
  <c r="M35" i="25"/>
  <c r="N35" i="24"/>
  <c r="O35" i="24"/>
  <c r="M35" i="24"/>
  <c r="O35" i="22"/>
  <c r="O30" i="23" s="1"/>
  <c r="O30" i="26" s="1"/>
  <c r="N30" i="23"/>
  <c r="N30" i="26" s="1"/>
  <c r="M30" i="23"/>
  <c r="M30" i="26" s="1"/>
  <c r="L30" i="23"/>
  <c r="L30" i="26" s="1"/>
  <c r="K30" i="23"/>
  <c r="K30" i="26" s="1"/>
  <c r="J30" i="23"/>
  <c r="J30" i="26" s="1"/>
  <c r="I30" i="23"/>
  <c r="H30" i="23"/>
  <c r="H30" i="26" s="1"/>
  <c r="G30" i="23"/>
  <c r="F30" i="23"/>
  <c r="F30" i="26" s="1"/>
  <c r="O35" i="21"/>
  <c r="O28" i="23" s="1"/>
  <c r="N28" i="23"/>
  <c r="M28" i="23"/>
  <c r="M28" i="26" s="1"/>
  <c r="L28" i="23"/>
  <c r="L28" i="26" s="1"/>
  <c r="K28" i="23"/>
  <c r="K28" i="26" s="1"/>
  <c r="J28" i="23"/>
  <c r="I28" i="23"/>
  <c r="H28" i="23"/>
  <c r="H28" i="26" s="1"/>
  <c r="G28" i="23"/>
  <c r="F28" i="23"/>
  <c r="F28" i="26" s="1"/>
  <c r="I28" i="26" l="1"/>
  <c r="I30" i="26"/>
  <c r="G30" i="26"/>
  <c r="G28" i="26"/>
  <c r="O28" i="26"/>
  <c r="N28" i="26"/>
  <c r="J28" i="26"/>
  <c r="H18" i="20"/>
  <c r="C41" i="20"/>
  <c r="M11" i="20"/>
  <c r="M12" i="20"/>
  <c r="G35" i="19" l="1"/>
  <c r="G26" i="23" s="1"/>
  <c r="H26" i="23"/>
  <c r="I26" i="23"/>
  <c r="J26" i="23"/>
  <c r="K26" i="23"/>
  <c r="L26" i="23"/>
  <c r="M26" i="23"/>
  <c r="N26" i="23"/>
  <c r="O26" i="23"/>
  <c r="F26" i="23"/>
  <c r="M35" i="23" l="1"/>
  <c r="J35" i="23"/>
  <c r="N35" i="23"/>
  <c r="K35" i="23"/>
  <c r="O35" i="23"/>
  <c r="G35" i="23"/>
  <c r="K26" i="26"/>
  <c r="L26" i="26"/>
  <c r="L35" i="26"/>
  <c r="L35" i="23"/>
  <c r="I26" i="26"/>
  <c r="I35" i="23"/>
  <c r="H26" i="26"/>
  <c r="H35" i="23"/>
  <c r="F26" i="26"/>
  <c r="F35" i="23"/>
  <c r="K35" i="26"/>
  <c r="J26" i="26"/>
  <c r="J35" i="26"/>
  <c r="G26" i="26"/>
  <c r="G35" i="26"/>
  <c r="N26" i="26"/>
  <c r="N35" i="26" s="1"/>
  <c r="O26" i="26"/>
  <c r="O35" i="26" s="1"/>
  <c r="M26" i="26"/>
  <c r="M35" i="26" s="1"/>
  <c r="F35" i="26"/>
  <c r="I35" i="26"/>
  <c r="H35" i="26"/>
  <c r="F22" i="20"/>
  <c r="F23" i="20"/>
  <c r="F24" i="20"/>
  <c r="F25" i="20"/>
  <c r="F26" i="20"/>
  <c r="F27" i="20"/>
  <c r="F28" i="20"/>
  <c r="F29" i="20"/>
  <c r="C45" i="20"/>
  <c r="C40" i="20"/>
  <c r="M46" i="20"/>
  <c r="O46" i="20"/>
  <c r="L43" i="20" l="1"/>
  <c r="L44" i="20"/>
  <c r="L45" i="20"/>
  <c r="L42" i="20"/>
  <c r="N11" i="20" l="1"/>
  <c r="O11" i="20"/>
  <c r="N12" i="20"/>
  <c r="O12" i="20"/>
  <c r="N13" i="20"/>
  <c r="O13" i="20"/>
  <c r="N14" i="20"/>
  <c r="O14" i="20"/>
  <c r="N15" i="20"/>
  <c r="O15" i="20"/>
  <c r="N16" i="20"/>
  <c r="O16" i="20"/>
  <c r="N17" i="20"/>
  <c r="O17" i="20"/>
  <c r="N18" i="20"/>
  <c r="O18" i="20"/>
  <c r="N19" i="20"/>
  <c r="O19" i="20"/>
  <c r="N20" i="20"/>
  <c r="O20" i="20"/>
  <c r="N21" i="20"/>
  <c r="O21" i="20"/>
  <c r="N22" i="20"/>
  <c r="O22" i="20"/>
  <c r="N23" i="20"/>
  <c r="O23" i="20"/>
  <c r="N24" i="20"/>
  <c r="O24" i="20"/>
  <c r="N25" i="20"/>
  <c r="O25" i="20"/>
  <c r="N26" i="20"/>
  <c r="O26" i="20"/>
  <c r="N27" i="20"/>
  <c r="O27" i="20"/>
  <c r="N28" i="20"/>
  <c r="O28" i="20"/>
  <c r="N29" i="20"/>
  <c r="O29" i="20"/>
  <c r="N30" i="20"/>
  <c r="O30" i="20"/>
  <c r="N31" i="20"/>
  <c r="O31" i="20"/>
  <c r="N32" i="20"/>
  <c r="O32" i="20"/>
  <c r="N33" i="20"/>
  <c r="O33" i="20"/>
  <c r="N34" i="20"/>
  <c r="O34" i="20"/>
  <c r="M13" i="20"/>
  <c r="M14" i="20"/>
  <c r="M15" i="20"/>
  <c r="M16" i="20"/>
  <c r="M17" i="20"/>
  <c r="M18" i="20"/>
  <c r="M19" i="20"/>
  <c r="M20" i="20"/>
  <c r="M21" i="20"/>
  <c r="M22" i="20"/>
  <c r="M23" i="20"/>
  <c r="M24" i="20"/>
  <c r="M25" i="20"/>
  <c r="M26" i="20"/>
  <c r="M27" i="20"/>
  <c r="M28" i="20"/>
  <c r="M29" i="20"/>
  <c r="M30" i="20"/>
  <c r="M31" i="20"/>
  <c r="M32" i="20"/>
  <c r="M33" i="20"/>
  <c r="M34" i="20"/>
  <c r="G35" i="20"/>
  <c r="H35" i="20"/>
  <c r="I35" i="20"/>
  <c r="J35" i="20"/>
  <c r="K35" i="20"/>
  <c r="L35" i="20"/>
  <c r="F35" i="20"/>
  <c r="G11" i="20"/>
  <c r="H11" i="20"/>
  <c r="I11" i="20"/>
  <c r="J11" i="20"/>
  <c r="K11" i="20"/>
  <c r="L11" i="20"/>
  <c r="G12" i="20"/>
  <c r="H12" i="20"/>
  <c r="I12" i="20"/>
  <c r="J12" i="20"/>
  <c r="K12" i="20"/>
  <c r="L12" i="20"/>
  <c r="G13" i="20"/>
  <c r="H13" i="20"/>
  <c r="I13" i="20"/>
  <c r="J13" i="20"/>
  <c r="K13" i="20"/>
  <c r="L13" i="20"/>
  <c r="G14" i="20"/>
  <c r="H14" i="20"/>
  <c r="I14" i="20"/>
  <c r="J14" i="20"/>
  <c r="K14" i="20"/>
  <c r="L14" i="20"/>
  <c r="G15" i="20"/>
  <c r="H15" i="20"/>
  <c r="I15" i="20"/>
  <c r="J15" i="20"/>
  <c r="K15" i="20"/>
  <c r="L15" i="20"/>
  <c r="G16" i="20"/>
  <c r="H16" i="20"/>
  <c r="I16" i="20"/>
  <c r="J16" i="20"/>
  <c r="K16" i="20"/>
  <c r="L16" i="20"/>
  <c r="G17" i="20"/>
  <c r="H17" i="20"/>
  <c r="I17" i="20"/>
  <c r="J17" i="20"/>
  <c r="K17" i="20"/>
  <c r="L17" i="20"/>
  <c r="G18" i="20"/>
  <c r="I18" i="20"/>
  <c r="J18" i="20"/>
  <c r="K18" i="20"/>
  <c r="L18" i="20"/>
  <c r="G19" i="20"/>
  <c r="H19" i="20"/>
  <c r="I19" i="20"/>
  <c r="J19" i="20"/>
  <c r="K19" i="20"/>
  <c r="L19" i="20"/>
  <c r="G20" i="20"/>
  <c r="H20" i="20"/>
  <c r="I20" i="20"/>
  <c r="J20" i="20"/>
  <c r="K20" i="20"/>
  <c r="L20" i="20"/>
  <c r="G21" i="20"/>
  <c r="H21" i="20"/>
  <c r="I21" i="20"/>
  <c r="J21" i="20"/>
  <c r="K21" i="20"/>
  <c r="L21" i="20"/>
  <c r="G22" i="20"/>
  <c r="H22" i="20"/>
  <c r="I22" i="20"/>
  <c r="J22" i="20"/>
  <c r="K22" i="20"/>
  <c r="L22" i="20"/>
  <c r="G23" i="20"/>
  <c r="H23" i="20"/>
  <c r="I23" i="20"/>
  <c r="J23" i="20"/>
  <c r="K23" i="20"/>
  <c r="L23" i="20"/>
  <c r="G24" i="20"/>
  <c r="H24" i="20"/>
  <c r="I24" i="20"/>
  <c r="J24" i="20"/>
  <c r="K24" i="20"/>
  <c r="L24" i="20"/>
  <c r="G25" i="20"/>
  <c r="H25" i="20"/>
  <c r="I25" i="20"/>
  <c r="J25" i="20"/>
  <c r="K25" i="20"/>
  <c r="L25" i="20"/>
  <c r="G26" i="20"/>
  <c r="H26" i="20"/>
  <c r="I26" i="20"/>
  <c r="J26" i="20"/>
  <c r="K26" i="20"/>
  <c r="L26" i="20"/>
  <c r="G27" i="20"/>
  <c r="H27" i="20"/>
  <c r="I27" i="20"/>
  <c r="J27" i="20"/>
  <c r="K27" i="20"/>
  <c r="L27" i="20"/>
  <c r="G28" i="20"/>
  <c r="H28" i="20"/>
  <c r="I28" i="20"/>
  <c r="J28" i="20"/>
  <c r="K28" i="20"/>
  <c r="L28" i="20"/>
  <c r="G29" i="20"/>
  <c r="H29" i="20"/>
  <c r="I29" i="20"/>
  <c r="J29" i="20"/>
  <c r="K29" i="20"/>
  <c r="L29" i="20"/>
  <c r="G30" i="20"/>
  <c r="H30" i="20"/>
  <c r="I30" i="20"/>
  <c r="J30" i="20"/>
  <c r="K30" i="20"/>
  <c r="L30" i="20"/>
  <c r="G31" i="20"/>
  <c r="H31" i="20"/>
  <c r="I31" i="20"/>
  <c r="J31" i="20"/>
  <c r="K31" i="20"/>
  <c r="L31" i="20"/>
  <c r="G32" i="20"/>
  <c r="H32" i="20"/>
  <c r="I32" i="20"/>
  <c r="J32" i="20"/>
  <c r="K32" i="20"/>
  <c r="L32" i="20"/>
  <c r="G33" i="20"/>
  <c r="H33" i="20"/>
  <c r="I33" i="20"/>
  <c r="J33" i="20"/>
  <c r="K33" i="20"/>
  <c r="L33" i="20"/>
  <c r="G34" i="20"/>
  <c r="H34" i="20"/>
  <c r="I34" i="20"/>
  <c r="J34" i="20"/>
  <c r="K34" i="20"/>
  <c r="L34" i="20"/>
  <c r="F12" i="20"/>
  <c r="F13" i="20"/>
  <c r="F14" i="20"/>
  <c r="F15" i="20"/>
  <c r="F16" i="20"/>
  <c r="F17" i="20"/>
  <c r="F18" i="20"/>
  <c r="F19" i="20"/>
  <c r="F20" i="20"/>
  <c r="F21" i="20"/>
  <c r="F30" i="20"/>
  <c r="F31" i="20"/>
  <c r="F32" i="20"/>
  <c r="F33" i="20"/>
  <c r="F34" i="20"/>
  <c r="F11" i="20"/>
  <c r="D10" i="20"/>
  <c r="E10" i="20"/>
  <c r="D11" i="20"/>
  <c r="E11" i="20"/>
  <c r="D12" i="20"/>
  <c r="E12" i="20"/>
  <c r="D13" i="20"/>
  <c r="E13" i="20"/>
  <c r="D14" i="20"/>
  <c r="E14" i="20"/>
  <c r="D15" i="20"/>
  <c r="E15" i="20"/>
  <c r="D16" i="20"/>
  <c r="E16" i="20"/>
  <c r="D17" i="20"/>
  <c r="E17" i="20"/>
  <c r="D18" i="20"/>
  <c r="E18" i="20"/>
  <c r="D19" i="20"/>
  <c r="E19" i="20"/>
  <c r="D20" i="20"/>
  <c r="E20" i="20"/>
  <c r="D21" i="20"/>
  <c r="E21" i="20"/>
  <c r="D22" i="20"/>
  <c r="E22" i="20"/>
  <c r="D23" i="20"/>
  <c r="E23" i="20"/>
  <c r="D24" i="20"/>
  <c r="E24" i="20"/>
  <c r="D25" i="20"/>
  <c r="E25" i="20"/>
  <c r="D26" i="20"/>
  <c r="E26" i="20"/>
  <c r="D27" i="20"/>
  <c r="E27" i="20"/>
  <c r="D28" i="20"/>
  <c r="E28" i="20"/>
  <c r="D29" i="20"/>
  <c r="E29" i="20"/>
  <c r="D30" i="20"/>
  <c r="E30" i="20"/>
  <c r="D31" i="20"/>
  <c r="E31" i="20"/>
  <c r="D32" i="20"/>
  <c r="E32" i="20"/>
  <c r="D33" i="20"/>
  <c r="E33" i="20"/>
  <c r="D34" i="20"/>
  <c r="E34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C30" i="20"/>
  <c r="C31" i="20"/>
  <c r="C32" i="20"/>
  <c r="C33" i="20"/>
  <c r="C34" i="20"/>
  <c r="C10" i="20"/>
  <c r="N35" i="20" l="1"/>
  <c r="O35" i="20"/>
  <c r="M35" i="20"/>
  <c r="N34" i="1"/>
  <c r="M34" i="1"/>
  <c r="L34" i="1"/>
  <c r="K34" i="1"/>
  <c r="J34" i="1"/>
  <c r="I34" i="1"/>
  <c r="H34" i="1"/>
  <c r="G34" i="1"/>
  <c r="F34" i="1"/>
  <c r="N46" i="1"/>
  <c r="M11" i="16"/>
  <c r="M34" i="16" s="1"/>
  <c r="N33" i="16"/>
  <c r="M33" i="16"/>
  <c r="N32" i="16"/>
  <c r="M32" i="16"/>
  <c r="N31" i="16"/>
  <c r="M31" i="16"/>
  <c r="N30" i="16"/>
  <c r="M30" i="16"/>
  <c r="N29" i="16"/>
  <c r="M29" i="16"/>
  <c r="N28" i="16"/>
  <c r="M28" i="16"/>
  <c r="N27" i="16"/>
  <c r="M27" i="16"/>
  <c r="N26" i="16"/>
  <c r="M26" i="16"/>
  <c r="N25" i="16"/>
  <c r="M25" i="16"/>
  <c r="N24" i="16"/>
  <c r="M24" i="16"/>
  <c r="N23" i="16"/>
  <c r="M23" i="16"/>
  <c r="N22" i="16"/>
  <c r="M22" i="16"/>
  <c r="N21" i="16"/>
  <c r="M21" i="16"/>
  <c r="N20" i="16"/>
  <c r="M20" i="16"/>
  <c r="N19" i="16"/>
  <c r="M19" i="16"/>
  <c r="N18" i="16"/>
  <c r="M18" i="16"/>
  <c r="N17" i="16"/>
  <c r="M17" i="16"/>
  <c r="N16" i="16"/>
  <c r="M16" i="16"/>
  <c r="N15" i="16"/>
  <c r="M15" i="16"/>
  <c r="N14" i="16"/>
  <c r="M14" i="16"/>
  <c r="N13" i="16"/>
  <c r="N12" i="16"/>
  <c r="M12" i="16"/>
  <c r="N11" i="16"/>
  <c r="M13" i="16"/>
  <c r="L33" i="16"/>
  <c r="K33" i="16"/>
  <c r="J33" i="16"/>
  <c r="I33" i="16"/>
  <c r="H33" i="16"/>
  <c r="G33" i="16"/>
  <c r="F33" i="16"/>
  <c r="L32" i="16"/>
  <c r="K32" i="16"/>
  <c r="J32" i="16"/>
  <c r="I32" i="16"/>
  <c r="H32" i="16"/>
  <c r="G32" i="16"/>
  <c r="F32" i="16"/>
  <c r="L31" i="16"/>
  <c r="K31" i="16"/>
  <c r="J31" i="16"/>
  <c r="I31" i="16"/>
  <c r="H31" i="16"/>
  <c r="G31" i="16"/>
  <c r="F31" i="16"/>
  <c r="L30" i="16"/>
  <c r="K30" i="16"/>
  <c r="J30" i="16"/>
  <c r="I30" i="16"/>
  <c r="H30" i="16"/>
  <c r="G30" i="16"/>
  <c r="F30" i="16"/>
  <c r="L29" i="16"/>
  <c r="K29" i="16"/>
  <c r="J29" i="16"/>
  <c r="I29" i="16"/>
  <c r="H29" i="16"/>
  <c r="G29" i="16"/>
  <c r="F29" i="16"/>
  <c r="L28" i="16"/>
  <c r="K28" i="16"/>
  <c r="J28" i="16"/>
  <c r="I28" i="16"/>
  <c r="H28" i="16"/>
  <c r="G28" i="16"/>
  <c r="F28" i="16"/>
  <c r="L27" i="16"/>
  <c r="K27" i="16"/>
  <c r="J27" i="16"/>
  <c r="I27" i="16"/>
  <c r="H27" i="16"/>
  <c r="G27" i="16"/>
  <c r="F27" i="16"/>
  <c r="L26" i="16"/>
  <c r="K26" i="16"/>
  <c r="J26" i="16"/>
  <c r="I26" i="16"/>
  <c r="H26" i="16"/>
  <c r="G26" i="16"/>
  <c r="F26" i="16"/>
  <c r="L25" i="16"/>
  <c r="K25" i="16"/>
  <c r="J25" i="16"/>
  <c r="I25" i="16"/>
  <c r="H25" i="16"/>
  <c r="G25" i="16"/>
  <c r="F25" i="16"/>
  <c r="L24" i="16"/>
  <c r="K24" i="16"/>
  <c r="J24" i="16"/>
  <c r="I24" i="16"/>
  <c r="H24" i="16"/>
  <c r="G24" i="16"/>
  <c r="F24" i="16"/>
  <c r="L23" i="16"/>
  <c r="K23" i="16"/>
  <c r="J23" i="16"/>
  <c r="I23" i="16"/>
  <c r="H23" i="16"/>
  <c r="G23" i="16"/>
  <c r="F23" i="16"/>
  <c r="L22" i="16"/>
  <c r="K22" i="16"/>
  <c r="J22" i="16"/>
  <c r="I22" i="16"/>
  <c r="H22" i="16"/>
  <c r="G22" i="16"/>
  <c r="F22" i="16"/>
  <c r="L21" i="16"/>
  <c r="K21" i="16"/>
  <c r="J21" i="16"/>
  <c r="I21" i="16"/>
  <c r="H21" i="16"/>
  <c r="G21" i="16"/>
  <c r="F21" i="16"/>
  <c r="L20" i="16"/>
  <c r="K20" i="16"/>
  <c r="J20" i="16"/>
  <c r="I20" i="16"/>
  <c r="H20" i="16"/>
  <c r="G20" i="16"/>
  <c r="F20" i="16"/>
  <c r="L19" i="16"/>
  <c r="K19" i="16"/>
  <c r="J19" i="16"/>
  <c r="I19" i="16"/>
  <c r="H19" i="16"/>
  <c r="G19" i="16"/>
  <c r="F19" i="16"/>
  <c r="L18" i="16"/>
  <c r="K18" i="16"/>
  <c r="J18" i="16"/>
  <c r="I18" i="16"/>
  <c r="H18" i="16"/>
  <c r="G18" i="16"/>
  <c r="F18" i="16"/>
  <c r="L17" i="16"/>
  <c r="K17" i="16"/>
  <c r="J17" i="16"/>
  <c r="I17" i="16"/>
  <c r="H17" i="16"/>
  <c r="G17" i="16"/>
  <c r="F17" i="16"/>
  <c r="L16" i="16"/>
  <c r="K16" i="16"/>
  <c r="J16" i="16"/>
  <c r="I16" i="16"/>
  <c r="H16" i="16"/>
  <c r="G16" i="16"/>
  <c r="F16" i="16"/>
  <c r="L15" i="16"/>
  <c r="K15" i="16"/>
  <c r="J15" i="16"/>
  <c r="I15" i="16"/>
  <c r="H15" i="16"/>
  <c r="G15" i="16"/>
  <c r="F15" i="16"/>
  <c r="L14" i="16"/>
  <c r="K14" i="16"/>
  <c r="J14" i="16"/>
  <c r="I14" i="16"/>
  <c r="H14" i="16"/>
  <c r="G14" i="16"/>
  <c r="F14" i="16"/>
  <c r="L13" i="16"/>
  <c r="K13" i="16"/>
  <c r="J13" i="16"/>
  <c r="I13" i="16"/>
  <c r="H13" i="16"/>
  <c r="G13" i="16"/>
  <c r="F13" i="16"/>
  <c r="L12" i="16"/>
  <c r="K12" i="16"/>
  <c r="J12" i="16"/>
  <c r="I12" i="16"/>
  <c r="H12" i="16"/>
  <c r="G12" i="16"/>
  <c r="F12" i="16"/>
  <c r="L11" i="16"/>
  <c r="L34" i="16" s="1"/>
  <c r="K11" i="16"/>
  <c r="K34" i="16" s="1"/>
  <c r="J11" i="16"/>
  <c r="J34" i="16" s="1"/>
  <c r="I11" i="16"/>
  <c r="I34" i="16" s="1"/>
  <c r="H11" i="16"/>
  <c r="H34" i="16" s="1"/>
  <c r="G11" i="16"/>
  <c r="G34" i="16" s="1"/>
  <c r="F11" i="16"/>
  <c r="F34" i="16" s="1"/>
  <c r="N34" i="16"/>
  <c r="N46" i="16"/>
  <c r="M46" i="24" l="1"/>
</calcChain>
</file>

<file path=xl/sharedStrings.xml><?xml version="1.0" encoding="utf-8"?>
<sst xmlns="http://schemas.openxmlformats.org/spreadsheetml/2006/main" count="747" uniqueCount="140">
  <si>
    <t xml:space="preserve">Mechanized </t>
  </si>
  <si>
    <t xml:space="preserve">Existing </t>
  </si>
  <si>
    <t>Site</t>
  </si>
  <si>
    <t>Station</t>
  </si>
  <si>
    <t>Structure</t>
  </si>
  <si>
    <t>Fill In</t>
  </si>
  <si>
    <t>Excavation</t>
  </si>
  <si>
    <t>Clearing</t>
  </si>
  <si>
    <t>Channel</t>
  </si>
  <si>
    <t>No.</t>
  </si>
  <si>
    <t>Wetlands</t>
  </si>
  <si>
    <t>(From/To)</t>
  </si>
  <si>
    <t>TOTALS:</t>
  </si>
  <si>
    <t>(ha)</t>
  </si>
  <si>
    <t>(m)</t>
  </si>
  <si>
    <t>Size / Type</t>
  </si>
  <si>
    <t>DIVISION OF HIGHWAYS</t>
  </si>
  <si>
    <t xml:space="preserve">Natural </t>
  </si>
  <si>
    <t>Stream</t>
  </si>
  <si>
    <t>Design</t>
  </si>
  <si>
    <t>(ac)</t>
  </si>
  <si>
    <t>(ft)</t>
  </si>
  <si>
    <t>NC DEPARTMENT OF TRANSPORTATION</t>
  </si>
  <si>
    <t>SURFACE WATER IMPACTS</t>
  </si>
  <si>
    <t>WETLAND IMPACTS</t>
  </si>
  <si>
    <t xml:space="preserve"> </t>
  </si>
  <si>
    <t>Hand</t>
  </si>
  <si>
    <t>Permanent</t>
  </si>
  <si>
    <t>impacts</t>
  </si>
  <si>
    <t xml:space="preserve">                                                                     WETLAND PERMIT IMPACT SUMMARY</t>
  </si>
  <si>
    <t>in Wetlands</t>
  </si>
  <si>
    <t xml:space="preserve">in </t>
  </si>
  <si>
    <t xml:space="preserve"> Wetlands</t>
  </si>
  <si>
    <t xml:space="preserve">SW </t>
  </si>
  <si>
    <t xml:space="preserve">Temp. </t>
  </si>
  <si>
    <t>SW</t>
  </si>
  <si>
    <t xml:space="preserve">  Temp.   </t>
  </si>
  <si>
    <t xml:space="preserve">SHEET                 </t>
  </si>
  <si>
    <t>Impacts</t>
  </si>
  <si>
    <t>COUNTY</t>
  </si>
  <si>
    <t>WBS - XXXXX.1.1      (R-XXXX)</t>
  </si>
  <si>
    <t>JMD Revised  2/03/05</t>
  </si>
  <si>
    <t>Temp.</t>
  </si>
  <si>
    <t xml:space="preserve">OF </t>
  </si>
  <si>
    <t>NOTES:</t>
  </si>
  <si>
    <t>TOTALS*:</t>
  </si>
  <si>
    <t>*Rounded totals are sum of actual impacts</t>
  </si>
  <si>
    <t>WORKSHEET PASSWORD  = NCDOT</t>
  </si>
  <si>
    <t>OF</t>
  </si>
  <si>
    <t xml:space="preserve">                                                          WETLAND AND SURACE WATER IMPACTS SUMMARY</t>
  </si>
  <si>
    <t xml:space="preserve">Revised 2018 Feb </t>
  </si>
  <si>
    <r>
      <t>ENTER DATA ON THIS TAB AND PRINT FROM THE</t>
    </r>
    <r>
      <rPr>
        <b/>
        <sz val="28"/>
        <rFont val="Arial"/>
        <family val="2"/>
      </rPr>
      <t xml:space="preserve"> </t>
    </r>
    <r>
      <rPr>
        <b/>
        <i/>
        <sz val="28"/>
        <rFont val="Arial"/>
        <family val="2"/>
      </rPr>
      <t>PRINT PAGE</t>
    </r>
    <r>
      <rPr>
        <sz val="28"/>
        <rFont val="Arial"/>
        <family val="2"/>
      </rPr>
      <t xml:space="preserve"> TAB</t>
    </r>
  </si>
  <si>
    <r>
      <t>THIS SHEET IS AUTOMATICALLY POPULATED FROM THE</t>
    </r>
    <r>
      <rPr>
        <b/>
        <sz val="24"/>
        <rFont val="Arial"/>
        <family val="2"/>
      </rPr>
      <t xml:space="preserve"> </t>
    </r>
    <r>
      <rPr>
        <b/>
        <i/>
        <sz val="24"/>
        <rFont val="Arial"/>
        <family val="2"/>
      </rPr>
      <t>DATA ENTRY PAGE</t>
    </r>
    <r>
      <rPr>
        <b/>
        <sz val="24"/>
        <rFont val="Arial"/>
        <family val="2"/>
      </rPr>
      <t xml:space="preserve"> </t>
    </r>
    <r>
      <rPr>
        <sz val="24"/>
        <rFont val="Arial"/>
        <family val="2"/>
      </rPr>
      <t>TAB</t>
    </r>
  </si>
  <si>
    <t>CULVERT</t>
  </si>
  <si>
    <t>ROADWAY FILL</t>
  </si>
  <si>
    <t>POND</t>
  </si>
  <si>
    <t>48" RCP</t>
  </si>
  <si>
    <t>30" RCP</t>
  </si>
  <si>
    <t>85+31 to 90+05-L-</t>
  </si>
  <si>
    <t>1@6'x8' RCBC</t>
  </si>
  <si>
    <t>125+08 to 127+71L-L</t>
  </si>
  <si>
    <t>18a</t>
  </si>
  <si>
    <t>125+31 to 125+85-L-</t>
  </si>
  <si>
    <t>146+88 to 147+06-L-LT</t>
  </si>
  <si>
    <t>165+94 to 168+54 -L-</t>
  </si>
  <si>
    <t>168+51 to 169+40-L-</t>
  </si>
  <si>
    <t>2@9'x8' RCBC</t>
  </si>
  <si>
    <t>172+97 to 173+41-L-RT</t>
  </si>
  <si>
    <t>174+63 to 181+12-L-</t>
  </si>
  <si>
    <t>193+15 to 197+24-L-</t>
  </si>
  <si>
    <t>66" RCP</t>
  </si>
  <si>
    <t>3@9'x8' RCBC</t>
  </si>
  <si>
    <t>202+26 to 206+22-L-</t>
  </si>
  <si>
    <t>202+42 to 205+59-L-RT</t>
  </si>
  <si>
    <t>42" RCP</t>
  </si>
  <si>
    <t>209+59 to 211+77-L-</t>
  </si>
  <si>
    <t>225+15 to 226+55-L-</t>
  </si>
  <si>
    <t>225+72 to 227+98-L-</t>
  </si>
  <si>
    <t>11+86 to 15+02-Y3-RT</t>
  </si>
  <si>
    <t>4@12'x8' RCBC</t>
  </si>
  <si>
    <t>15+00 to 15+88-Y3-</t>
  </si>
  <si>
    <t>15+60 to 16+27-Y5-</t>
  </si>
  <si>
    <t>16+20 to 18+23-Y5-LT</t>
  </si>
  <si>
    <t>17+25 to 18+39-Y5-RT</t>
  </si>
  <si>
    <t>2@7'x8' RCBC</t>
  </si>
  <si>
    <t>68+06 to 68+58-Y5-</t>
  </si>
  <si>
    <t>68+54 to 69+62-Y5-LT</t>
  </si>
  <si>
    <t>WAKE COUNTY</t>
  </si>
  <si>
    <t>R-2721</t>
  </si>
  <si>
    <t>6.401078</t>
  </si>
  <si>
    <t>STABILIZATION</t>
  </si>
  <si>
    <t>Site 16: Wetland Total Take</t>
  </si>
  <si>
    <t>162+84 to 164+50-L-RT</t>
  </si>
  <si>
    <t>173+60 to 176+39-L-LT</t>
  </si>
  <si>
    <t>ROADWAY FILL/48" RCP</t>
  </si>
  <si>
    <t>50+12 to 51+25-Y5-LT</t>
  </si>
  <si>
    <t>BANK STABILIZATION</t>
  </si>
  <si>
    <t>14A</t>
  </si>
  <si>
    <t>Site 2: Removed</t>
  </si>
  <si>
    <t>29+06 to 29+15-Y1-LT</t>
  </si>
  <si>
    <t>RIP RAP</t>
  </si>
  <si>
    <t>Site 4: Wetland considered Isolated</t>
  </si>
  <si>
    <t>47+58 to 49+64-Y5-RT(SAA,SAB)</t>
  </si>
  <si>
    <t>201+82 to 202+45-L-LT(SAA)</t>
  </si>
  <si>
    <t>50+01-Y5- to 15+32-Y5A-(SAB)</t>
  </si>
  <si>
    <t>47+12 to 48+74 -Y5-LT(SAA)</t>
  </si>
  <si>
    <t>19+20 to 19+73 -L1-LT</t>
  </si>
  <si>
    <t>15+18 to 15+46-LREV-LT</t>
  </si>
  <si>
    <t>40+78 to 41+92-LREV-RT</t>
  </si>
  <si>
    <t>48+91 to 49+79-LREV-RT</t>
  </si>
  <si>
    <t>51+87 to 57+80 -LREV-</t>
  </si>
  <si>
    <t>59+46 to 60+07-LREV-</t>
  </si>
  <si>
    <t>66+34 to 79+65-LREV-</t>
  </si>
  <si>
    <t>67+37 to 70+18-LREV-LT</t>
  </si>
  <si>
    <t>70+17 to 71+41-LREV-</t>
  </si>
  <si>
    <t>72+71 to 73+27-LREV-LT</t>
  </si>
  <si>
    <t>78+80 to 81+30-LREV-</t>
  </si>
  <si>
    <t>81+19 to 82+63-L-LT</t>
  </si>
  <si>
    <t>83+13 to 83+46-LREV-</t>
  </si>
  <si>
    <t>84+63 to 85+49-LREV-LT</t>
  </si>
  <si>
    <t>108+15 to 110+35-L-</t>
  </si>
  <si>
    <t>115+52 to 116+14 -L-RT</t>
  </si>
  <si>
    <t>140+59 to 142+46 -L-</t>
  </si>
  <si>
    <t>146+70 to 147+85-L-</t>
  </si>
  <si>
    <t>Site 23: Wetland no longer impacted.</t>
  </si>
  <si>
    <t>149+09 to 155+85-L-</t>
  </si>
  <si>
    <t>148+36 to 149+02-L-RT</t>
  </si>
  <si>
    <t>148+41 to 149+02-L-RT</t>
  </si>
  <si>
    <t>12+90 to15+00-Y3-LT</t>
  </si>
  <si>
    <t>29+93 to 30+17-Y1-RT</t>
  </si>
  <si>
    <t>23+30 to 24+76-Y5RPB-LT</t>
  </si>
  <si>
    <t>197+97 to 200+02-L-LT(SAA)</t>
  </si>
  <si>
    <t>24" RCP</t>
  </si>
  <si>
    <t>199+29 to 199+93-L-LT</t>
  </si>
  <si>
    <t>Site 5: Wetland Total Take</t>
  </si>
  <si>
    <t>Site 9: Wetland Total Take</t>
  </si>
  <si>
    <t>In Wetlands</t>
  </si>
  <si>
    <t>15" PIPE/ 24"CSP</t>
  </si>
  <si>
    <t>47+74 to 47+85-Y1-RT</t>
  </si>
  <si>
    <t>12/3/2019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</si>
</sst>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31" x14ac:knownFonts="1">
    <font>
      <sz val="10"/>
      <name val="Arial"/>
    </font>
    <font>
      <sz val="12"/>
      <color theme="1"/>
      <name val="Arial"/>
      <family val="2"/>
    </font>
    <font>
      <sz val="14"/>
      <name val="Arial"/>
      <family val="2"/>
    </font>
    <font>
      <u/>
      <sz val="10"/>
      <name val="Arial"/>
      <family val="2"/>
    </font>
    <font>
      <sz val="14"/>
      <name val="Bookman Old Style"/>
      <family val="1"/>
    </font>
    <font>
      <sz val="10"/>
      <name val="Bookman Old Style"/>
      <family val="1"/>
    </font>
    <font>
      <sz val="14"/>
      <name val="Arial"/>
      <family val="2"/>
    </font>
    <font>
      <sz val="12"/>
      <name val="Arial"/>
      <family val="2"/>
    </font>
    <font>
      <sz val="26"/>
      <name val="Bookman Old Style"/>
      <family val="1"/>
    </font>
    <font>
      <b/>
      <sz val="20"/>
      <name val="Arial"/>
      <family val="2"/>
    </font>
    <font>
      <sz val="18"/>
      <name val="Arial"/>
      <family val="2"/>
    </font>
    <font>
      <sz val="16"/>
      <name val="Bookman Old Style"/>
      <family val="1"/>
    </font>
    <font>
      <sz val="48"/>
      <name val="Bookman Old Style"/>
      <family val="1"/>
    </font>
    <font>
      <sz val="22"/>
      <name val="Bookman Old Style"/>
      <family val="1"/>
    </font>
    <font>
      <sz val="20"/>
      <name val="Arial"/>
      <family val="2"/>
    </font>
    <font>
      <sz val="16"/>
      <name val="Arial"/>
      <family val="2"/>
    </font>
    <font>
      <sz val="24"/>
      <name val="Arial"/>
      <family val="2"/>
    </font>
    <font>
      <sz val="16"/>
      <color rgb="FFFF0000"/>
      <name val="Bookman Old Style"/>
      <family val="1"/>
    </font>
    <font>
      <sz val="16"/>
      <color rgb="FFFF0000"/>
      <name val="Arial"/>
      <family val="2"/>
    </font>
    <font>
      <sz val="28"/>
      <name val="Arial"/>
      <family val="2"/>
    </font>
    <font>
      <sz val="10"/>
      <name val="Arial"/>
      <family val="2"/>
    </font>
    <font>
      <b/>
      <sz val="11"/>
      <color rgb="FFFA7D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28"/>
      <name val="Arial"/>
      <family val="2"/>
    </font>
    <font>
      <b/>
      <i/>
      <sz val="28"/>
      <name val="Arial"/>
      <family val="2"/>
    </font>
    <font>
      <b/>
      <sz val="24"/>
      <name val="Arial"/>
      <family val="2"/>
    </font>
    <font>
      <b/>
      <i/>
      <sz val="24"/>
      <name val="Arial"/>
      <family val="2"/>
    </font>
    <font>
      <sz val="16"/>
      <color theme="1"/>
      <name val="Arial"/>
      <family val="2"/>
    </font>
    <font>
      <sz val="14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1" fillId="2" borderId="57" applyNumberFormat="0" applyAlignment="0" applyProtection="0"/>
  </cellStyleXfs>
  <cellXfs count="33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0" xfId="0" applyFont="1"/>
    <xf numFmtId="0" fontId="0" fillId="0" borderId="0" xfId="0" quotePrefix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6" xfId="0" applyFont="1" applyBorder="1"/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2" fillId="0" borderId="0" xfId="0" applyFont="1"/>
    <xf numFmtId="0" fontId="6" fillId="0" borderId="0" xfId="0" applyFont="1"/>
    <xf numFmtId="0" fontId="4" fillId="0" borderId="0" xfId="0" applyFont="1"/>
    <xf numFmtId="0" fontId="7" fillId="0" borderId="7" xfId="0" applyFont="1" applyBorder="1"/>
    <xf numFmtId="14" fontId="4" fillId="0" borderId="7" xfId="0" applyNumberFormat="1" applyFont="1" applyBorder="1" applyAlignment="1">
      <alignment horizontal="center"/>
    </xf>
    <xf numFmtId="14" fontId="4" fillId="0" borderId="8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/>
    <xf numFmtId="0" fontId="10" fillId="0" borderId="14" xfId="0" applyFont="1" applyBorder="1"/>
    <xf numFmtId="0" fontId="10" fillId="0" borderId="15" xfId="0" applyFont="1" applyBorder="1"/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/>
    <xf numFmtId="0" fontId="11" fillId="0" borderId="0" xfId="0" applyFont="1"/>
    <xf numFmtId="0" fontId="0" fillId="0" borderId="16" xfId="0" applyBorder="1"/>
    <xf numFmtId="0" fontId="10" fillId="0" borderId="17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2" fillId="0" borderId="4" xfId="0" applyFont="1" applyBorder="1"/>
    <xf numFmtId="0" fontId="4" fillId="0" borderId="7" xfId="0" applyFont="1" applyBorder="1"/>
    <xf numFmtId="0" fontId="14" fillId="0" borderId="4" xfId="0" applyFont="1" applyBorder="1" applyAlignment="1">
      <alignment horizontal="center"/>
    </xf>
    <xf numFmtId="1" fontId="10" fillId="0" borderId="19" xfId="0" applyNumberFormat="1" applyFont="1" applyBorder="1" applyAlignment="1">
      <alignment horizontal="center"/>
    </xf>
    <xf numFmtId="1" fontId="10" fillId="0" borderId="11" xfId="0" applyNumberFormat="1" applyFont="1" applyBorder="1" applyAlignment="1">
      <alignment horizontal="center"/>
    </xf>
    <xf numFmtId="1" fontId="10" fillId="0" borderId="20" xfId="0" applyNumberFormat="1" applyFont="1" applyBorder="1" applyAlignment="1">
      <alignment horizontal="center"/>
    </xf>
    <xf numFmtId="1" fontId="10" fillId="0" borderId="12" xfId="0" applyNumberFormat="1" applyFont="1" applyBorder="1" applyAlignment="1">
      <alignment horizontal="center"/>
    </xf>
    <xf numFmtId="1" fontId="10" fillId="0" borderId="21" xfId="0" applyNumberFormat="1" applyFont="1" applyBorder="1" applyAlignment="1">
      <alignment horizontal="center"/>
    </xf>
    <xf numFmtId="1" fontId="10" fillId="0" borderId="22" xfId="0" applyNumberFormat="1" applyFont="1" applyBorder="1" applyAlignment="1">
      <alignment horizontal="center"/>
    </xf>
    <xf numFmtId="1" fontId="10" fillId="0" borderId="23" xfId="0" applyNumberFormat="1" applyFont="1" applyBorder="1" applyAlignment="1">
      <alignment horizontal="center"/>
    </xf>
    <xf numFmtId="164" fontId="10" fillId="0" borderId="9" xfId="0" applyNumberFormat="1" applyFont="1" applyBorder="1" applyAlignment="1">
      <alignment horizontal="center"/>
    </xf>
    <xf numFmtId="164" fontId="10" fillId="0" borderId="24" xfId="0" applyNumberFormat="1" applyFont="1" applyBorder="1" applyAlignment="1">
      <alignment horizontal="center"/>
    </xf>
    <xf numFmtId="164" fontId="10" fillId="0" borderId="19" xfId="0" applyNumberFormat="1" applyFont="1" applyBorder="1" applyAlignment="1">
      <alignment horizontal="center"/>
    </xf>
    <xf numFmtId="164" fontId="10" fillId="0" borderId="3" xfId="0" applyNumberFormat="1" applyFont="1" applyBorder="1" applyAlignment="1">
      <alignment horizontal="center"/>
    </xf>
    <xf numFmtId="164" fontId="10" fillId="0" borderId="10" xfId="0" applyNumberFormat="1" applyFont="1" applyBorder="1" applyAlignment="1">
      <alignment horizontal="center"/>
    </xf>
    <xf numFmtId="164" fontId="10" fillId="0" borderId="25" xfId="0" applyNumberFormat="1" applyFont="1" applyBorder="1" applyAlignment="1">
      <alignment horizontal="center"/>
    </xf>
    <xf numFmtId="164" fontId="10" fillId="0" borderId="26" xfId="0" applyNumberFormat="1" applyFont="1" applyBorder="1" applyAlignment="1">
      <alignment horizontal="center"/>
    </xf>
    <xf numFmtId="164" fontId="10" fillId="0" borderId="20" xfId="0" applyNumberFormat="1" applyFont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164" fontId="10" fillId="0" borderId="27" xfId="0" applyNumberFormat="1" applyFont="1" applyBorder="1" applyAlignment="1">
      <alignment horizontal="center"/>
    </xf>
    <xf numFmtId="164" fontId="10" fillId="0" borderId="28" xfId="0" applyNumberFormat="1" applyFont="1" applyBorder="1" applyAlignment="1">
      <alignment horizontal="center"/>
    </xf>
    <xf numFmtId="164" fontId="10" fillId="0" borderId="29" xfId="0" applyNumberFormat="1" applyFont="1" applyBorder="1" applyAlignment="1">
      <alignment horizontal="center"/>
    </xf>
    <xf numFmtId="164" fontId="10" fillId="0" borderId="21" xfId="0" applyNumberFormat="1" applyFont="1" applyBorder="1" applyAlignment="1">
      <alignment horizontal="center"/>
    </xf>
    <xf numFmtId="164" fontId="10" fillId="0" borderId="30" xfId="0" applyNumberFormat="1" applyFont="1" applyBorder="1" applyAlignment="1">
      <alignment horizontal="center"/>
    </xf>
    <xf numFmtId="164" fontId="10" fillId="0" borderId="31" xfId="0" applyNumberFormat="1" applyFont="1" applyBorder="1" applyAlignment="1">
      <alignment horizontal="center"/>
    </xf>
    <xf numFmtId="164" fontId="10" fillId="0" borderId="32" xfId="0" applyNumberFormat="1" applyFont="1" applyBorder="1" applyAlignment="1">
      <alignment horizontal="center"/>
    </xf>
    <xf numFmtId="164" fontId="10" fillId="0" borderId="13" xfId="0" applyNumberFormat="1" applyFont="1" applyBorder="1" applyAlignment="1">
      <alignment horizontal="center"/>
    </xf>
    <xf numFmtId="164" fontId="10" fillId="0" borderId="22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0" fillId="0" borderId="5" xfId="0" applyBorder="1" applyProtection="1">
      <protection locked="0"/>
    </xf>
    <xf numFmtId="0" fontId="10" fillId="0" borderId="36" xfId="0" applyFont="1" applyBorder="1" applyAlignment="1" applyProtection="1">
      <alignment horizontal="center"/>
      <protection locked="0"/>
    </xf>
    <xf numFmtId="0" fontId="10" fillId="0" borderId="37" xfId="0" applyFont="1" applyBorder="1" applyAlignment="1" applyProtection="1">
      <alignment horizontal="center"/>
      <protection locked="0"/>
    </xf>
    <xf numFmtId="0" fontId="10" fillId="0" borderId="24" xfId="0" applyFont="1" applyBorder="1" applyAlignment="1" applyProtection="1">
      <alignment horizontal="center"/>
      <protection locked="0"/>
    </xf>
    <xf numFmtId="0" fontId="10" fillId="0" borderId="40" xfId="0" applyFont="1" applyBorder="1" applyAlignment="1" applyProtection="1">
      <alignment horizontal="center"/>
      <protection locked="0"/>
    </xf>
    <xf numFmtId="0" fontId="10" fillId="0" borderId="38" xfId="0" applyFont="1" applyBorder="1" applyAlignment="1" applyProtection="1">
      <alignment horizontal="center"/>
      <protection locked="0"/>
    </xf>
    <xf numFmtId="0" fontId="10" fillId="0" borderId="39" xfId="0" applyFont="1" applyBorder="1" applyAlignment="1" applyProtection="1">
      <alignment horizontal="center"/>
      <protection locked="0"/>
    </xf>
    <xf numFmtId="0" fontId="10" fillId="0" borderId="44" xfId="0" applyFont="1" applyBorder="1" applyAlignment="1" applyProtection="1">
      <alignment horizontal="center"/>
      <protection locked="0"/>
    </xf>
    <xf numFmtId="0" fontId="10" fillId="0" borderId="42" xfId="0" applyFont="1" applyBorder="1" applyAlignment="1" applyProtection="1">
      <alignment horizontal="center"/>
      <protection locked="0"/>
    </xf>
    <xf numFmtId="0" fontId="10" fillId="0" borderId="22" xfId="0" applyFont="1" applyBorder="1" applyAlignment="1" applyProtection="1">
      <alignment horizontal="center"/>
      <protection locked="0"/>
    </xf>
    <xf numFmtId="0" fontId="10" fillId="0" borderId="41" xfId="0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14" fillId="0" borderId="4" xfId="0" applyFont="1" applyBorder="1" applyProtection="1">
      <protection locked="0"/>
    </xf>
    <xf numFmtId="0" fontId="15" fillId="0" borderId="0" xfId="0" applyFont="1" applyAlignment="1" applyProtection="1">
      <alignment vertic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1" fillId="0" borderId="0" xfId="0" applyFont="1" applyProtection="1">
      <protection locked="0"/>
    </xf>
    <xf numFmtId="14" fontId="4" fillId="0" borderId="0" xfId="0" applyNumberFormat="1" applyFont="1" applyAlignment="1" applyProtection="1">
      <alignment horizontal="center"/>
      <protection locked="0"/>
    </xf>
    <xf numFmtId="0" fontId="16" fillId="0" borderId="0" xfId="0" applyFont="1" applyProtection="1">
      <protection locked="0"/>
    </xf>
    <xf numFmtId="0" fontId="11" fillId="0" borderId="7" xfId="0" applyFont="1" applyBorder="1" applyProtection="1">
      <protection locked="0"/>
    </xf>
    <xf numFmtId="14" fontId="11" fillId="0" borderId="7" xfId="0" applyNumberFormat="1" applyFont="1" applyBorder="1" applyAlignment="1" applyProtection="1">
      <alignment horizontal="center"/>
      <protection locked="0"/>
    </xf>
    <xf numFmtId="14" fontId="11" fillId="0" borderId="8" xfId="0" applyNumberFormat="1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wrapText="1"/>
      <protection locked="0"/>
    </xf>
    <xf numFmtId="0" fontId="10" fillId="0" borderId="0" xfId="0" applyFont="1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0" fillId="0" borderId="0" xfId="0" applyAlignment="1">
      <alignment horizontal="center"/>
    </xf>
    <xf numFmtId="0" fontId="10" fillId="0" borderId="0" xfId="0" applyFont="1"/>
    <xf numFmtId="0" fontId="0" fillId="0" borderId="7" xfId="0" applyBorder="1" applyAlignment="1">
      <alignment horizontal="center"/>
    </xf>
    <xf numFmtId="0" fontId="9" fillId="0" borderId="0" xfId="0" applyFont="1"/>
    <xf numFmtId="0" fontId="10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4" fillId="0" borderId="4" xfId="0" applyFont="1" applyBorder="1"/>
    <xf numFmtId="0" fontId="14" fillId="0" borderId="0" xfId="0" applyFont="1"/>
    <xf numFmtId="0" fontId="16" fillId="0" borderId="0" xfId="0" applyFont="1"/>
    <xf numFmtId="0" fontId="12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19" fillId="0" borderId="0" xfId="0" applyFont="1" applyAlignment="1" applyProtection="1">
      <alignment horizontal="left"/>
      <protection locked="0"/>
    </xf>
    <xf numFmtId="0" fontId="10" fillId="0" borderId="4" xfId="0" applyFont="1" applyBorder="1" applyAlignment="1" applyProtection="1">
      <alignment horizontal="center"/>
      <protection locked="0"/>
    </xf>
    <xf numFmtId="0" fontId="10" fillId="0" borderId="6" xfId="0" applyFont="1" applyBorder="1" applyProtection="1">
      <protection locked="0"/>
    </xf>
    <xf numFmtId="0" fontId="10" fillId="0" borderId="7" xfId="0" applyFont="1" applyBorder="1" applyAlignment="1" applyProtection="1">
      <alignment horizontal="center"/>
      <protection locked="0"/>
    </xf>
    <xf numFmtId="0" fontId="10" fillId="0" borderId="17" xfId="0" applyFont="1" applyBorder="1" applyAlignment="1" applyProtection="1">
      <alignment horizontal="center"/>
      <protection locked="0"/>
    </xf>
    <xf numFmtId="0" fontId="10" fillId="0" borderId="18" xfId="0" applyFont="1" applyBorder="1" applyProtection="1">
      <protection locked="0"/>
    </xf>
    <xf numFmtId="0" fontId="10" fillId="0" borderId="6" xfId="0" applyFont="1" applyBorder="1" applyAlignment="1" applyProtection="1">
      <alignment horizontal="center"/>
      <protection locked="0"/>
    </xf>
    <xf numFmtId="0" fontId="10" fillId="0" borderId="35" xfId="0" applyFont="1" applyBorder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15" fillId="0" borderId="0" xfId="0" applyFont="1" applyAlignment="1">
      <alignment vertical="center"/>
    </xf>
    <xf numFmtId="0" fontId="15" fillId="0" borderId="7" xfId="0" applyFont="1" applyBorder="1" applyAlignment="1">
      <alignment horizontal="center"/>
    </xf>
    <xf numFmtId="0" fontId="17" fillId="0" borderId="7" xfId="0" applyFont="1" applyBorder="1" applyAlignment="1" applyProtection="1">
      <alignment horizontal="center"/>
      <protection locked="0"/>
    </xf>
    <xf numFmtId="0" fontId="20" fillId="0" borderId="6" xfId="0" applyFont="1" applyBorder="1" applyProtection="1">
      <protection locked="0"/>
    </xf>
    <xf numFmtId="0" fontId="15" fillId="0" borderId="0" xfId="0" applyFont="1" applyAlignment="1">
      <alignment horizontal="center"/>
    </xf>
    <xf numFmtId="164" fontId="10" fillId="0" borderId="33" xfId="0" applyNumberFormat="1" applyFont="1" applyBorder="1" applyAlignment="1">
      <alignment horizontal="center"/>
    </xf>
    <xf numFmtId="164" fontId="10" fillId="0" borderId="59" xfId="0" applyNumberFormat="1" applyFont="1" applyBorder="1" applyAlignment="1">
      <alignment horizontal="center"/>
    </xf>
    <xf numFmtId="164" fontId="10" fillId="0" borderId="34" xfId="0" applyNumberFormat="1" applyFont="1" applyBorder="1" applyAlignment="1">
      <alignment horizontal="center"/>
    </xf>
    <xf numFmtId="0" fontId="22" fillId="0" borderId="54" xfId="0" applyFont="1" applyBorder="1" applyAlignment="1" applyProtection="1">
      <alignment horizontal="center" vertical="center"/>
      <protection locked="0"/>
    </xf>
    <xf numFmtId="0" fontId="22" fillId="0" borderId="26" xfId="0" applyFont="1" applyBorder="1" applyAlignment="1" applyProtection="1">
      <alignment horizontal="center" vertical="center"/>
      <protection locked="0"/>
    </xf>
    <xf numFmtId="0" fontId="22" fillId="0" borderId="49" xfId="0" applyFont="1" applyBorder="1" applyAlignment="1" applyProtection="1">
      <alignment horizontal="center" vertical="center"/>
      <protection locked="0"/>
    </xf>
    <xf numFmtId="0" fontId="22" fillId="0" borderId="56" xfId="0" applyFont="1" applyBorder="1" applyAlignment="1" applyProtection="1">
      <alignment horizontal="center" vertical="center"/>
      <protection locked="0"/>
    </xf>
    <xf numFmtId="0" fontId="22" fillId="0" borderId="50" xfId="0" applyFont="1" applyBorder="1" applyAlignment="1" applyProtection="1">
      <alignment horizontal="center" vertical="center"/>
      <protection locked="0"/>
    </xf>
    <xf numFmtId="1" fontId="10" fillId="0" borderId="19" xfId="0" applyNumberFormat="1" applyFont="1" applyBorder="1" applyAlignment="1" applyProtection="1">
      <alignment horizontal="center"/>
      <protection locked="0"/>
    </xf>
    <xf numFmtId="1" fontId="10" fillId="0" borderId="20" xfId="0" applyNumberFormat="1" applyFont="1" applyBorder="1" applyAlignment="1" applyProtection="1">
      <alignment horizontal="center"/>
      <protection locked="0"/>
    </xf>
    <xf numFmtId="1" fontId="10" fillId="0" borderId="11" xfId="0" applyNumberFormat="1" applyFont="1" applyBorder="1" applyAlignment="1" applyProtection="1">
      <alignment horizontal="center"/>
      <protection locked="0"/>
    </xf>
    <xf numFmtId="1" fontId="10" fillId="0" borderId="20" xfId="0" quotePrefix="1" applyNumberFormat="1" applyFont="1" applyBorder="1" applyAlignment="1" applyProtection="1">
      <alignment horizontal="center"/>
      <protection locked="0"/>
    </xf>
    <xf numFmtId="1" fontId="10" fillId="0" borderId="12" xfId="0" applyNumberFormat="1" applyFont="1" applyBorder="1" applyAlignment="1" applyProtection="1">
      <alignment horizontal="center"/>
      <protection locked="0"/>
    </xf>
    <xf numFmtId="1" fontId="10" fillId="0" borderId="33" xfId="0" applyNumberFormat="1" applyFont="1" applyBorder="1" applyAlignment="1" applyProtection="1">
      <alignment horizontal="center"/>
      <protection locked="0"/>
    </xf>
    <xf numFmtId="1" fontId="10" fillId="0" borderId="34" xfId="0" applyNumberFormat="1" applyFont="1" applyBorder="1" applyAlignment="1" applyProtection="1">
      <alignment horizontal="center"/>
      <protection locked="0"/>
    </xf>
    <xf numFmtId="2" fontId="23" fillId="2" borderId="60" xfId="1" applyNumberFormat="1" applyFont="1" applyBorder="1" applyAlignment="1">
      <alignment horizontal="center"/>
    </xf>
    <xf numFmtId="1" fontId="23" fillId="2" borderId="60" xfId="1" applyNumberFormat="1" applyFont="1" applyBorder="1" applyAlignment="1">
      <alignment horizontal="center"/>
    </xf>
    <xf numFmtId="0" fontId="15" fillId="0" borderId="0" xfId="0" applyFont="1" applyAlignment="1" applyProtection="1">
      <alignment horizontal="center"/>
      <protection locked="0"/>
    </xf>
    <xf numFmtId="0" fontId="15" fillId="0" borderId="5" xfId="0" applyFont="1" applyBorder="1" applyProtection="1">
      <protection locked="0"/>
    </xf>
    <xf numFmtId="0" fontId="15" fillId="0" borderId="7" xfId="0" applyFont="1" applyBorder="1" applyAlignment="1" applyProtection="1">
      <alignment horizontal="center"/>
      <protection locked="0"/>
    </xf>
    <xf numFmtId="0" fontId="15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5" fillId="0" borderId="7" xfId="0" applyFont="1" applyBorder="1" applyProtection="1">
      <protection locked="0"/>
    </xf>
    <xf numFmtId="0" fontId="15" fillId="0" borderId="8" xfId="0" applyFont="1" applyBorder="1" applyProtection="1">
      <protection locked="0"/>
    </xf>
    <xf numFmtId="0" fontId="10" fillId="0" borderId="4" xfId="0" applyFont="1" applyBorder="1" applyProtection="1">
      <protection locked="0"/>
    </xf>
    <xf numFmtId="0" fontId="10" fillId="0" borderId="16" xfId="0" applyFont="1" applyBorder="1" applyProtection="1">
      <protection locked="0"/>
    </xf>
    <xf numFmtId="0" fontId="10" fillId="0" borderId="2" xfId="0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36" xfId="0" applyFont="1" applyBorder="1" applyProtection="1">
      <protection locked="0"/>
    </xf>
    <xf numFmtId="0" fontId="10" fillId="0" borderId="43" xfId="0" applyFont="1" applyBorder="1" applyProtection="1">
      <protection locked="0"/>
    </xf>
    <xf numFmtId="0" fontId="15" fillId="0" borderId="17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38" xfId="0" applyFont="1" applyBorder="1" applyAlignment="1">
      <alignment horizontal="center"/>
    </xf>
    <xf numFmtId="0" fontId="15" fillId="0" borderId="39" xfId="0" applyFont="1" applyBorder="1" applyAlignment="1">
      <alignment horizontal="center"/>
    </xf>
    <xf numFmtId="0" fontId="15" fillId="0" borderId="40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5" fillId="0" borderId="41" xfId="0" applyFont="1" applyBorder="1" applyAlignment="1">
      <alignment horizontal="center"/>
    </xf>
    <xf numFmtId="0" fontId="15" fillId="0" borderId="42" xfId="0" applyFont="1" applyBorder="1" applyAlignment="1">
      <alignment horizontal="center"/>
    </xf>
    <xf numFmtId="0" fontId="15" fillId="0" borderId="44" xfId="0" applyFont="1" applyBorder="1" applyAlignment="1">
      <alignment horizontal="center"/>
    </xf>
    <xf numFmtId="0" fontId="15" fillId="0" borderId="54" xfId="0" applyFont="1" applyBorder="1" applyAlignment="1">
      <alignment horizontal="center"/>
    </xf>
    <xf numFmtId="2" fontId="15" fillId="0" borderId="29" xfId="0" applyNumberFormat="1" applyFont="1" applyBorder="1" applyAlignment="1">
      <alignment horizontal="center"/>
    </xf>
    <xf numFmtId="2" fontId="15" fillId="0" borderId="27" xfId="0" applyNumberFormat="1" applyFont="1" applyBorder="1" applyAlignment="1">
      <alignment horizontal="center"/>
    </xf>
    <xf numFmtId="2" fontId="15" fillId="0" borderId="12" xfId="0" applyNumberFormat="1" applyFont="1" applyBorder="1" applyAlignment="1">
      <alignment horizontal="center"/>
    </xf>
    <xf numFmtId="2" fontId="15" fillId="0" borderId="28" xfId="0" applyNumberFormat="1" applyFont="1" applyBorder="1" applyAlignment="1">
      <alignment horizontal="center"/>
    </xf>
    <xf numFmtId="1" fontId="15" fillId="0" borderId="51" xfId="0" applyNumberFormat="1" applyFont="1" applyBorder="1" applyAlignment="1">
      <alignment horizontal="center"/>
    </xf>
    <xf numFmtId="1" fontId="15" fillId="0" borderId="52" xfId="0" applyNumberFormat="1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1" fontId="15" fillId="0" borderId="20" xfId="0" applyNumberFormat="1" applyFont="1" applyBorder="1" applyAlignment="1">
      <alignment horizontal="center"/>
    </xf>
    <xf numFmtId="1" fontId="15" fillId="0" borderId="53" xfId="0" applyNumberFormat="1" applyFont="1" applyBorder="1" applyAlignment="1">
      <alignment horizontal="center"/>
    </xf>
    <xf numFmtId="0" fontId="15" fillId="0" borderId="56" xfId="0" applyFont="1" applyBorder="1" applyAlignment="1">
      <alignment horizontal="center"/>
    </xf>
    <xf numFmtId="1" fontId="15" fillId="0" borderId="21" xfId="0" applyNumberFormat="1" applyFont="1" applyBorder="1" applyAlignment="1">
      <alignment horizontal="center"/>
    </xf>
    <xf numFmtId="1" fontId="15" fillId="0" borderId="30" xfId="0" applyNumberFormat="1" applyFont="1" applyBorder="1" applyAlignment="1">
      <alignment horizontal="center"/>
    </xf>
    <xf numFmtId="0" fontId="15" fillId="0" borderId="6" xfId="0" applyFont="1" applyBorder="1" applyAlignment="1">
      <alignment horizontal="left"/>
    </xf>
    <xf numFmtId="2" fontId="15" fillId="0" borderId="13" xfId="0" applyNumberFormat="1" applyFont="1" applyBorder="1" applyAlignment="1">
      <alignment horizontal="center"/>
    </xf>
    <xf numFmtId="2" fontId="15" fillId="0" borderId="45" xfId="0" applyNumberFormat="1" applyFont="1" applyBorder="1" applyAlignment="1">
      <alignment horizontal="center"/>
    </xf>
    <xf numFmtId="2" fontId="15" fillId="0" borderId="15" xfId="0" applyNumberFormat="1" applyFont="1" applyBorder="1" applyAlignment="1">
      <alignment horizontal="center"/>
    </xf>
    <xf numFmtId="1" fontId="15" fillId="0" borderId="41" xfId="0" applyNumberFormat="1" applyFont="1" applyBorder="1" applyAlignment="1">
      <alignment horizontal="center"/>
    </xf>
    <xf numFmtId="1" fontId="15" fillId="0" borderId="42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5" fillId="0" borderId="16" xfId="0" applyFont="1" applyBorder="1"/>
    <xf numFmtId="0" fontId="15" fillId="0" borderId="2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35" xfId="0" applyFont="1" applyBorder="1" applyAlignment="1">
      <alignment horizontal="center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0" fontId="15" fillId="0" borderId="37" xfId="0" applyFont="1" applyBorder="1" applyAlignment="1">
      <alignment horizontal="center"/>
    </xf>
    <xf numFmtId="0" fontId="15" fillId="0" borderId="43" xfId="0" applyFont="1" applyBorder="1"/>
    <xf numFmtId="0" fontId="20" fillId="0" borderId="6" xfId="0" applyFont="1" applyBorder="1"/>
    <xf numFmtId="0" fontId="13" fillId="0" borderId="1" xfId="0" applyFont="1" applyBorder="1"/>
    <xf numFmtId="49" fontId="22" fillId="0" borderId="26" xfId="0" applyNumberFormat="1" applyFont="1" applyBorder="1" applyAlignment="1" applyProtection="1">
      <alignment horizontal="center" vertical="center"/>
      <protection locked="0"/>
    </xf>
    <xf numFmtId="49" fontId="22" fillId="0" borderId="54" xfId="0" applyNumberFormat="1" applyFont="1" applyBorder="1" applyAlignment="1" applyProtection="1">
      <alignment horizontal="center" vertical="center"/>
      <protection locked="0"/>
    </xf>
    <xf numFmtId="0" fontId="22" fillId="0" borderId="16" xfId="0" applyFont="1" applyBorder="1" applyAlignment="1" applyProtection="1">
      <alignment horizontal="center" vertical="center"/>
      <protection locked="0"/>
    </xf>
    <xf numFmtId="0" fontId="10" fillId="0" borderId="49" xfId="0" applyFont="1" applyBorder="1" applyAlignment="1">
      <alignment horizontal="center"/>
    </xf>
    <xf numFmtId="0" fontId="23" fillId="0" borderId="26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" fillId="0" borderId="54" xfId="0" applyFont="1" applyBorder="1" applyAlignment="1">
      <alignment horizontal="center"/>
    </xf>
    <xf numFmtId="0" fontId="7" fillId="0" borderId="54" xfId="0" applyFont="1" applyBorder="1" applyAlignment="1">
      <alignment horizontal="center"/>
    </xf>
    <xf numFmtId="0" fontId="0" fillId="0" borderId="0" xfId="0" applyFill="1" applyAlignment="1" applyProtection="1">
      <alignment vertical="center"/>
      <protection locked="0"/>
    </xf>
    <xf numFmtId="0" fontId="0" fillId="0" borderId="4" xfId="0" applyFill="1" applyBorder="1" applyProtection="1">
      <protection locked="0"/>
    </xf>
    <xf numFmtId="0" fontId="22" fillId="0" borderId="54" xfId="0" applyFont="1" applyFill="1" applyBorder="1" applyAlignment="1" applyProtection="1">
      <alignment horizontal="center" vertical="center"/>
      <protection locked="0"/>
    </xf>
    <xf numFmtId="49" fontId="22" fillId="0" borderId="55" xfId="0" applyNumberFormat="1" applyFont="1" applyFill="1" applyBorder="1" applyAlignment="1" applyProtection="1">
      <alignment horizontal="center" vertical="center"/>
      <protection locked="0"/>
    </xf>
    <xf numFmtId="164" fontId="10" fillId="0" borderId="29" xfId="0" applyNumberFormat="1" applyFont="1" applyFill="1" applyBorder="1" applyAlignment="1">
      <alignment horizontal="center"/>
    </xf>
    <xf numFmtId="164" fontId="10" fillId="0" borderId="27" xfId="0" applyNumberFormat="1" applyFont="1" applyFill="1" applyBorder="1" applyAlignment="1">
      <alignment horizontal="center"/>
    </xf>
    <xf numFmtId="164" fontId="10" fillId="0" borderId="12" xfId="0" applyNumberFormat="1" applyFont="1" applyFill="1" applyBorder="1" applyAlignment="1">
      <alignment horizontal="center"/>
    </xf>
    <xf numFmtId="1" fontId="10" fillId="0" borderId="19" xfId="0" applyNumberFormat="1" applyFont="1" applyFill="1" applyBorder="1" applyAlignment="1" applyProtection="1">
      <alignment horizontal="center"/>
      <protection locked="0"/>
    </xf>
    <xf numFmtId="1" fontId="10" fillId="0" borderId="20" xfId="0" applyNumberFormat="1" applyFont="1" applyFill="1" applyBorder="1" applyAlignment="1" applyProtection="1">
      <alignment horizontal="center"/>
      <protection locked="0"/>
    </xf>
    <xf numFmtId="1" fontId="10" fillId="0" borderId="11" xfId="0" applyNumberFormat="1" applyFont="1" applyFill="1" applyBorder="1" applyAlignment="1" applyProtection="1">
      <alignment horizontal="center"/>
      <protection locked="0"/>
    </xf>
    <xf numFmtId="0" fontId="15" fillId="0" borderId="5" xfId="0" applyFont="1" applyFill="1" applyBorder="1" applyProtection="1">
      <protection locked="0"/>
    </xf>
    <xf numFmtId="0" fontId="0" fillId="0" borderId="0" xfId="0" applyFill="1" applyProtection="1">
      <protection locked="0"/>
    </xf>
    <xf numFmtId="0" fontId="10" fillId="0" borderId="0" xfId="0" applyFont="1" applyFill="1" applyProtection="1">
      <protection locked="0"/>
    </xf>
    <xf numFmtId="0" fontId="22" fillId="0" borderId="26" xfId="0" applyFont="1" applyFill="1" applyBorder="1" applyAlignment="1" applyProtection="1">
      <alignment horizontal="center" vertical="center"/>
      <protection locked="0"/>
    </xf>
    <xf numFmtId="49" fontId="22" fillId="0" borderId="49" xfId="0" applyNumberFormat="1" applyFont="1" applyFill="1" applyBorder="1" applyAlignment="1" applyProtection="1">
      <alignment horizontal="center" vertical="center"/>
      <protection locked="0"/>
    </xf>
    <xf numFmtId="1" fontId="10" fillId="0" borderId="20" xfId="0" quotePrefix="1" applyNumberFormat="1" applyFont="1" applyFill="1" applyBorder="1" applyAlignment="1" applyProtection="1">
      <alignment horizontal="center"/>
      <protection locked="0"/>
    </xf>
    <xf numFmtId="1" fontId="10" fillId="0" borderId="12" xfId="0" applyNumberFormat="1" applyFont="1" applyFill="1" applyBorder="1" applyAlignment="1" applyProtection="1">
      <alignment horizontal="center"/>
      <protection locked="0"/>
    </xf>
    <xf numFmtId="1" fontId="10" fillId="0" borderId="33" xfId="0" applyNumberFormat="1" applyFont="1" applyFill="1" applyBorder="1" applyAlignment="1" applyProtection="1">
      <alignment horizontal="center"/>
      <protection locked="0"/>
    </xf>
    <xf numFmtId="1" fontId="10" fillId="0" borderId="34" xfId="0" applyNumberFormat="1" applyFont="1" applyFill="1" applyBorder="1" applyAlignment="1" applyProtection="1">
      <alignment horizontal="center"/>
      <protection locked="0"/>
    </xf>
    <xf numFmtId="0" fontId="28" fillId="0" borderId="49" xfId="0" applyFont="1" applyFill="1" applyBorder="1" applyAlignment="1" applyProtection="1">
      <alignment horizontal="center" vertical="center"/>
      <protection locked="0"/>
    </xf>
    <xf numFmtId="49" fontId="28" fillId="0" borderId="49" xfId="0" applyNumberFormat="1" applyFont="1" applyFill="1" applyBorder="1" applyAlignment="1" applyProtection="1">
      <alignment horizontal="center" vertical="center"/>
      <protection locked="0"/>
    </xf>
    <xf numFmtId="49" fontId="29" fillId="0" borderId="55" xfId="0" applyNumberFormat="1" applyFont="1" applyFill="1" applyBorder="1" applyAlignment="1" applyProtection="1">
      <alignment horizontal="center" vertical="center"/>
      <protection locked="0"/>
    </xf>
    <xf numFmtId="49" fontId="29" fillId="0" borderId="49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Alignment="1">
      <alignment horizontal="center"/>
    </xf>
    <xf numFmtId="0" fontId="10" fillId="0" borderId="49" xfId="0" applyFont="1" applyFill="1" applyBorder="1" applyAlignment="1">
      <alignment horizontal="center"/>
    </xf>
    <xf numFmtId="0" fontId="22" fillId="0" borderId="49" xfId="0" applyFont="1" applyFill="1" applyBorder="1" applyAlignment="1" applyProtection="1">
      <alignment horizontal="center" vertical="center"/>
      <protection locked="0"/>
    </xf>
    <xf numFmtId="0" fontId="22" fillId="0" borderId="56" xfId="0" applyFont="1" applyFill="1" applyBorder="1" applyAlignment="1" applyProtection="1">
      <alignment horizontal="center" vertical="center"/>
      <protection locked="0"/>
    </xf>
    <xf numFmtId="0" fontId="22" fillId="0" borderId="50" xfId="0" applyFont="1" applyFill="1" applyBorder="1" applyAlignment="1" applyProtection="1">
      <alignment horizontal="center" vertical="center"/>
      <protection locked="0"/>
    </xf>
    <xf numFmtId="164" fontId="10" fillId="0" borderId="58" xfId="0" applyNumberFormat="1" applyFont="1" applyFill="1" applyBorder="1" applyAlignment="1">
      <alignment horizontal="center"/>
    </xf>
    <xf numFmtId="164" fontId="10" fillId="0" borderId="33" xfId="0" applyNumberFormat="1" applyFont="1" applyFill="1" applyBorder="1" applyAlignment="1">
      <alignment horizontal="center"/>
    </xf>
    <xf numFmtId="164" fontId="10" fillId="0" borderId="59" xfId="0" applyNumberFormat="1" applyFont="1" applyFill="1" applyBorder="1" applyAlignment="1">
      <alignment horizontal="center"/>
    </xf>
    <xf numFmtId="164" fontId="10" fillId="0" borderId="34" xfId="0" applyNumberFormat="1" applyFont="1" applyFill="1" applyBorder="1" applyAlignment="1">
      <alignment horizontal="center"/>
    </xf>
    <xf numFmtId="1" fontId="10" fillId="0" borderId="27" xfId="0" applyNumberFormat="1" applyFont="1" applyFill="1" applyBorder="1" applyAlignment="1">
      <alignment horizontal="center"/>
    </xf>
    <xf numFmtId="0" fontId="29" fillId="0" borderId="49" xfId="0" applyFont="1" applyFill="1" applyBorder="1" applyAlignment="1" applyProtection="1">
      <alignment horizontal="center" vertical="center"/>
      <protection locked="0"/>
    </xf>
    <xf numFmtId="0" fontId="1" fillId="0" borderId="49" xfId="0" applyFont="1" applyFill="1" applyBorder="1" applyAlignment="1" applyProtection="1">
      <alignment horizontal="center" vertical="center"/>
      <protection locked="0"/>
    </xf>
    <xf numFmtId="0" fontId="10" fillId="0" borderId="6" xfId="0" applyFont="1" applyFill="1" applyBorder="1" applyProtection="1">
      <protection locked="0"/>
    </xf>
    <xf numFmtId="0" fontId="10" fillId="0" borderId="7" xfId="0" applyFont="1" applyFill="1" applyBorder="1" applyAlignment="1" applyProtection="1">
      <alignment horizontal="center"/>
      <protection locked="0"/>
    </xf>
    <xf numFmtId="2" fontId="23" fillId="0" borderId="60" xfId="1" applyNumberFormat="1" applyFont="1" applyFill="1" applyBorder="1" applyAlignment="1">
      <alignment horizontal="center"/>
    </xf>
    <xf numFmtId="1" fontId="23" fillId="0" borderId="60" xfId="1" applyNumberFormat="1" applyFont="1" applyFill="1" applyBorder="1" applyAlignment="1">
      <alignment horizontal="center"/>
    </xf>
    <xf numFmtId="165" fontId="10" fillId="0" borderId="27" xfId="0" applyNumberFormat="1" applyFont="1" applyFill="1" applyBorder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0" xfId="0" applyFont="1" applyFill="1" applyProtection="1">
      <protection locked="0"/>
    </xf>
    <xf numFmtId="0" fontId="15" fillId="0" borderId="0" xfId="0" applyFont="1" applyFill="1" applyAlignment="1" applyProtection="1">
      <alignment horizontal="center"/>
      <protection locked="0"/>
    </xf>
    <xf numFmtId="164" fontId="20" fillId="0" borderId="59" xfId="0" applyNumberFormat="1" applyFont="1" applyBorder="1" applyAlignment="1">
      <alignment horizontal="center"/>
    </xf>
    <xf numFmtId="164" fontId="20" fillId="0" borderId="34" xfId="0" applyNumberFormat="1" applyFont="1" applyBorder="1" applyAlignment="1">
      <alignment horizontal="center"/>
    </xf>
    <xf numFmtId="1" fontId="20" fillId="0" borderId="33" xfId="0" applyNumberFormat="1" applyFont="1" applyBorder="1" applyAlignment="1" applyProtection="1">
      <alignment horizontal="center"/>
      <protection locked="0"/>
    </xf>
    <xf numFmtId="1" fontId="20" fillId="0" borderId="34" xfId="0" applyNumberFormat="1" applyFont="1" applyBorder="1" applyAlignment="1" applyProtection="1">
      <alignment horizontal="center"/>
      <protection locked="0"/>
    </xf>
    <xf numFmtId="164" fontId="10" fillId="0" borderId="58" xfId="0" applyNumberFormat="1" applyFont="1" applyBorder="1" applyAlignment="1">
      <alignment horizontal="center"/>
    </xf>
    <xf numFmtId="1" fontId="30" fillId="0" borderId="5" xfId="0" applyNumberFormat="1" applyFont="1" applyBorder="1" applyAlignment="1" applyProtection="1">
      <alignment horizontal="center"/>
      <protection locked="0"/>
    </xf>
    <xf numFmtId="1" fontId="30" fillId="0" borderId="12" xfId="0" applyNumberFormat="1" applyFont="1" applyBorder="1" applyAlignment="1" applyProtection="1">
      <alignment horizontal="center"/>
      <protection locked="0"/>
    </xf>
    <xf numFmtId="1" fontId="10" fillId="0" borderId="39" xfId="0" applyNumberFormat="1" applyFont="1" applyBorder="1" applyAlignment="1" applyProtection="1">
      <alignment horizontal="center"/>
      <protection locked="0"/>
    </xf>
    <xf numFmtId="0" fontId="9" fillId="0" borderId="4" xfId="0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9" fillId="0" borderId="5" xfId="0" applyFont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10" fillId="0" borderId="2" xfId="0" applyFont="1" applyBorder="1" applyAlignment="1" applyProtection="1">
      <alignment horizontal="center"/>
      <protection locked="0"/>
    </xf>
    <xf numFmtId="0" fontId="10" fillId="0" borderId="46" xfId="0" applyFont="1" applyBorder="1" applyAlignment="1" applyProtection="1">
      <alignment horizontal="center"/>
      <protection locked="0"/>
    </xf>
    <xf numFmtId="0" fontId="10" fillId="0" borderId="47" xfId="0" applyFont="1" applyBorder="1" applyAlignment="1" applyProtection="1">
      <alignment horizontal="center"/>
      <protection locked="0"/>
    </xf>
    <xf numFmtId="0" fontId="10" fillId="0" borderId="48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left"/>
      <protection locked="0"/>
    </xf>
    <xf numFmtId="0" fontId="15" fillId="0" borderId="0" xfId="0" applyFont="1" applyProtection="1">
      <protection locked="0"/>
    </xf>
    <xf numFmtId="0" fontId="15" fillId="0" borderId="5" xfId="0" applyFont="1" applyBorder="1" applyProtection="1">
      <protection locked="0"/>
    </xf>
    <xf numFmtId="0" fontId="11" fillId="0" borderId="4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0" fontId="15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15" fillId="0" borderId="0" xfId="0" applyFont="1" applyAlignment="1" applyProtection="1">
      <alignment horizontal="left" vertical="top" wrapText="1"/>
      <protection locked="0"/>
    </xf>
    <xf numFmtId="0" fontId="15" fillId="0" borderId="5" xfId="0" applyFont="1" applyBorder="1" applyAlignment="1" applyProtection="1">
      <alignment vertical="center" textRotation="180"/>
      <protection locked="0"/>
    </xf>
    <xf numFmtId="49" fontId="17" fillId="0" borderId="4" xfId="0" applyNumberFormat="1" applyFont="1" applyBorder="1" applyAlignment="1" applyProtection="1">
      <alignment horizontal="center"/>
      <protection locked="0"/>
    </xf>
    <xf numFmtId="49" fontId="17" fillId="0" borderId="0" xfId="0" applyNumberFormat="1" applyFont="1" applyAlignment="1" applyProtection="1">
      <alignment horizontal="center"/>
      <protection locked="0"/>
    </xf>
    <xf numFmtId="49" fontId="17" fillId="0" borderId="5" xfId="0" applyNumberFormat="1" applyFont="1" applyBorder="1" applyAlignment="1" applyProtection="1">
      <alignment horizontal="center"/>
      <protection locked="0"/>
    </xf>
    <xf numFmtId="14" fontId="4" fillId="0" borderId="0" xfId="0" applyNumberFormat="1" applyFont="1" applyAlignment="1" applyProtection="1">
      <alignment horizontal="center"/>
      <protection locked="0"/>
    </xf>
    <xf numFmtId="49" fontId="18" fillId="0" borderId="0" xfId="0" applyNumberFormat="1" applyFont="1" applyAlignment="1" applyProtection="1">
      <alignment horizontal="center"/>
      <protection locked="0"/>
    </xf>
    <xf numFmtId="49" fontId="18" fillId="0" borderId="5" xfId="0" applyNumberFormat="1" applyFont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15" fillId="0" borderId="2" xfId="0" applyFont="1" applyBorder="1" applyAlignment="1" applyProtection="1">
      <alignment horizontal="center"/>
      <protection locked="0"/>
    </xf>
    <xf numFmtId="0" fontId="15" fillId="0" borderId="3" xfId="0" applyFont="1" applyBorder="1" applyAlignment="1" applyProtection="1">
      <alignment horizontal="center"/>
      <protection locked="0"/>
    </xf>
    <xf numFmtId="0" fontId="18" fillId="0" borderId="0" xfId="0" applyNumberFormat="1" applyFont="1" applyAlignment="1" applyProtection="1">
      <alignment horizontal="center"/>
      <protection locked="0"/>
    </xf>
    <xf numFmtId="0" fontId="18" fillId="0" borderId="5" xfId="0" applyNumberFormat="1" applyFont="1" applyBorder="1" applyAlignment="1" applyProtection="1">
      <alignment horizontal="center"/>
      <protection locked="0"/>
    </xf>
    <xf numFmtId="14" fontId="4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0" fillId="0" borderId="48" xfId="0" applyFont="1" applyBorder="1" applyAlignment="1">
      <alignment horizontal="center"/>
    </xf>
    <xf numFmtId="0" fontId="10" fillId="0" borderId="46" xfId="0" applyFont="1" applyBorder="1" applyAlignment="1">
      <alignment horizontal="center"/>
    </xf>
    <xf numFmtId="0" fontId="10" fillId="0" borderId="47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0" fillId="0" borderId="0" xfId="0"/>
    <xf numFmtId="0" fontId="0" fillId="0" borderId="5" xfId="0" applyBorder="1"/>
    <xf numFmtId="49" fontId="4" fillId="0" borderId="4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5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5" fillId="0" borderId="5" xfId="0" applyFont="1" applyBorder="1" applyAlignment="1">
      <alignment vertical="center" textRotation="180"/>
    </xf>
    <xf numFmtId="0" fontId="15" fillId="0" borderId="0" xfId="0" applyFont="1" applyAlignment="1">
      <alignment horizontal="left" vertical="top" wrapText="1"/>
    </xf>
    <xf numFmtId="0" fontId="9" fillId="0" borderId="4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5" xfId="0" applyFont="1" applyBorder="1" applyAlignment="1">
      <alignment horizontal="center"/>
    </xf>
  </cellXfs>
  <cellStyles count="2">
    <cellStyle name="Calculation" xfId="1" builtinId="2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3F7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Z84"/>
  <sheetViews>
    <sheetView showGridLines="0" tabSelected="1" zoomScale="50" zoomScaleNormal="50" zoomScaleSheetLayoutView="50" workbookViewId="0">
      <selection activeCell="D28" sqref="D28"/>
    </sheetView>
  </sheetViews>
  <sheetFormatPr defaultRowHeight="23.25" x14ac:dyDescent="0.35"/>
  <cols>
    <col min="1" max="1" width="6.140625" style="72" customWidth="1"/>
    <col min="2" max="2" width="3.28515625" style="72" customWidth="1"/>
    <col min="3" max="3" width="15.42578125" style="72" customWidth="1"/>
    <col min="4" max="4" width="37.7109375" style="73" customWidth="1"/>
    <col min="5" max="5" width="47.42578125" style="73" customWidth="1"/>
    <col min="6" max="6" width="19.28515625" style="72" customWidth="1"/>
    <col min="7" max="7" width="21" style="72" bestFit="1" customWidth="1"/>
    <col min="8" max="8" width="17.85546875" style="72" customWidth="1"/>
    <col min="9" max="9" width="20.140625" style="72" customWidth="1"/>
    <col min="10" max="10" width="17" style="72" customWidth="1"/>
    <col min="11" max="11" width="18.5703125" style="72" customWidth="1"/>
    <col min="12" max="12" width="16.42578125" style="72" customWidth="1"/>
    <col min="13" max="13" width="19.5703125" style="73" bestFit="1" customWidth="1"/>
    <col min="14" max="14" width="20.140625" style="72" customWidth="1"/>
    <col min="15" max="15" width="15.28515625" style="72" customWidth="1"/>
    <col min="16" max="16" width="5" style="72" customWidth="1"/>
    <col min="17" max="17" width="3.7109375" style="72" customWidth="1"/>
    <col min="18" max="18" width="21.28515625" style="74" bestFit="1" customWidth="1"/>
    <col min="19" max="19" width="21.5703125" style="74" customWidth="1"/>
    <col min="20" max="20" width="19.5703125" style="74" customWidth="1"/>
    <col min="21" max="21" width="23.28515625" style="74" customWidth="1"/>
    <col min="22" max="22" width="28.42578125" style="74" customWidth="1"/>
    <col min="23" max="23" width="19.140625" style="72" customWidth="1"/>
    <col min="24" max="24" width="24.7109375" style="72" customWidth="1"/>
    <col min="25" max="25" width="19" style="72" customWidth="1"/>
    <col min="26" max="16384" width="9.140625" style="72"/>
  </cols>
  <sheetData>
    <row r="1" spans="1:26" ht="24" thickBot="1" x14ac:dyDescent="0.4"/>
    <row r="2" spans="1:26" ht="24" thickBot="1" x14ac:dyDescent="0.4">
      <c r="B2" s="75"/>
      <c r="C2" s="76"/>
      <c r="D2" s="77"/>
      <c r="E2" s="77"/>
      <c r="F2" s="76"/>
      <c r="G2" s="76"/>
      <c r="H2" s="76"/>
      <c r="I2" s="76"/>
      <c r="J2" s="76"/>
      <c r="K2" s="76"/>
      <c r="L2" s="76"/>
      <c r="M2" s="77"/>
      <c r="N2" s="76"/>
      <c r="O2" s="76"/>
      <c r="P2" s="78"/>
    </row>
    <row r="3" spans="1:26" x14ac:dyDescent="0.35">
      <c r="B3" s="92"/>
      <c r="C3" s="75"/>
      <c r="D3" s="77"/>
      <c r="E3" s="77"/>
      <c r="F3" s="76"/>
      <c r="G3" s="76"/>
      <c r="H3" s="76"/>
      <c r="I3" s="76"/>
      <c r="J3" s="76"/>
      <c r="K3" s="76"/>
      <c r="L3" s="76"/>
      <c r="M3" s="77"/>
      <c r="N3" s="76"/>
      <c r="O3" s="78"/>
      <c r="P3" s="79"/>
    </row>
    <row r="4" spans="1:26" ht="28.5" customHeight="1" thickBot="1" x14ac:dyDescent="0.45">
      <c r="B4" s="92"/>
      <c r="C4" s="270" t="s">
        <v>49</v>
      </c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2"/>
      <c r="P4" s="79"/>
    </row>
    <row r="5" spans="1:26" ht="21.75" customHeight="1" thickBot="1" x14ac:dyDescent="0.45">
      <c r="B5" s="92"/>
      <c r="C5" s="162"/>
      <c r="D5" s="108"/>
      <c r="E5" s="108"/>
      <c r="F5" s="277" t="s">
        <v>24</v>
      </c>
      <c r="G5" s="275"/>
      <c r="H5" s="275"/>
      <c r="I5" s="275"/>
      <c r="J5" s="276"/>
      <c r="K5" s="274" t="s">
        <v>23</v>
      </c>
      <c r="L5" s="275"/>
      <c r="M5" s="275"/>
      <c r="N5" s="275"/>
      <c r="O5" s="276"/>
      <c r="P5" s="156"/>
      <c r="S5" s="109"/>
      <c r="T5" s="109"/>
      <c r="U5" s="109"/>
      <c r="V5" s="109"/>
      <c r="W5" s="109"/>
      <c r="X5" s="109"/>
      <c r="Y5" s="109"/>
    </row>
    <row r="6" spans="1:26" ht="21.75" customHeight="1" x14ac:dyDescent="0.35">
      <c r="B6" s="92"/>
      <c r="C6" s="163"/>
      <c r="D6" s="164"/>
      <c r="E6" s="165"/>
      <c r="F6" s="131"/>
      <c r="G6" s="166"/>
      <c r="H6" s="80"/>
      <c r="I6" s="166"/>
      <c r="J6" s="81" t="s">
        <v>26</v>
      </c>
      <c r="K6" s="167"/>
      <c r="L6" s="166"/>
      <c r="M6" s="80" t="s">
        <v>1</v>
      </c>
      <c r="N6" s="80" t="s">
        <v>1</v>
      </c>
      <c r="O6" s="81"/>
      <c r="P6" s="156"/>
      <c r="S6" s="107"/>
      <c r="T6" s="107"/>
      <c r="U6" s="107"/>
      <c r="V6" s="107"/>
      <c r="W6" s="107"/>
      <c r="X6" s="107"/>
      <c r="Y6" s="107"/>
    </row>
    <row r="7" spans="1:26" x14ac:dyDescent="0.35">
      <c r="B7" s="92"/>
      <c r="C7" s="128"/>
      <c r="D7" s="108"/>
      <c r="E7" s="125"/>
      <c r="F7" s="84" t="s">
        <v>27</v>
      </c>
      <c r="G7" s="85" t="s">
        <v>34</v>
      </c>
      <c r="H7" s="85" t="s">
        <v>6</v>
      </c>
      <c r="I7" s="85" t="s">
        <v>0</v>
      </c>
      <c r="J7" s="83" t="s">
        <v>7</v>
      </c>
      <c r="K7" s="82" t="s">
        <v>27</v>
      </c>
      <c r="L7" s="85" t="s">
        <v>36</v>
      </c>
      <c r="M7" s="85" t="s">
        <v>8</v>
      </c>
      <c r="N7" s="85" t="s">
        <v>8</v>
      </c>
      <c r="O7" s="83" t="s">
        <v>17</v>
      </c>
      <c r="P7" s="156"/>
      <c r="S7" s="107"/>
      <c r="T7" s="107"/>
      <c r="U7" s="107"/>
      <c r="V7" s="107"/>
      <c r="W7" s="107"/>
      <c r="X7" s="107"/>
      <c r="Y7" s="107"/>
    </row>
    <row r="8" spans="1:26" x14ac:dyDescent="0.35">
      <c r="B8" s="92"/>
      <c r="C8" s="128" t="s">
        <v>2</v>
      </c>
      <c r="D8" s="108" t="s">
        <v>3</v>
      </c>
      <c r="E8" s="125" t="s">
        <v>4</v>
      </c>
      <c r="F8" s="84" t="s">
        <v>5</v>
      </c>
      <c r="G8" s="85" t="s">
        <v>6</v>
      </c>
      <c r="H8" s="85" t="s">
        <v>31</v>
      </c>
      <c r="I8" s="85" t="s">
        <v>7</v>
      </c>
      <c r="J8" s="83" t="s">
        <v>31</v>
      </c>
      <c r="K8" s="82" t="s">
        <v>33</v>
      </c>
      <c r="L8" s="85" t="s">
        <v>35</v>
      </c>
      <c r="M8" s="85" t="s">
        <v>38</v>
      </c>
      <c r="N8" s="85" t="s">
        <v>38</v>
      </c>
      <c r="O8" s="83" t="s">
        <v>18</v>
      </c>
      <c r="P8" s="156"/>
      <c r="S8" s="107"/>
      <c r="T8" s="107"/>
      <c r="U8" s="107"/>
      <c r="V8" s="107"/>
      <c r="W8" s="107"/>
      <c r="X8" s="107"/>
      <c r="Y8" s="107"/>
    </row>
    <row r="9" spans="1:26" x14ac:dyDescent="0.35">
      <c r="B9" s="92"/>
      <c r="C9" s="128" t="s">
        <v>9</v>
      </c>
      <c r="D9" s="108" t="s">
        <v>11</v>
      </c>
      <c r="E9" s="125" t="s">
        <v>15</v>
      </c>
      <c r="F9" s="84" t="s">
        <v>10</v>
      </c>
      <c r="G9" s="85" t="s">
        <v>136</v>
      </c>
      <c r="H9" s="85" t="s">
        <v>32</v>
      </c>
      <c r="I9" s="85" t="s">
        <v>30</v>
      </c>
      <c r="J9" s="83" t="s">
        <v>32</v>
      </c>
      <c r="K9" s="82" t="s">
        <v>28</v>
      </c>
      <c r="L9" s="85" t="s">
        <v>28</v>
      </c>
      <c r="M9" s="85" t="s">
        <v>27</v>
      </c>
      <c r="N9" s="85" t="s">
        <v>42</v>
      </c>
      <c r="O9" s="83" t="s">
        <v>19</v>
      </c>
      <c r="P9" s="156"/>
      <c r="S9" s="107"/>
      <c r="T9" s="107"/>
      <c r="U9" s="107"/>
      <c r="V9" s="107"/>
      <c r="W9" s="107"/>
      <c r="X9" s="107"/>
      <c r="Y9" s="107"/>
    </row>
    <row r="10" spans="1:26" ht="24" thickBot="1" x14ac:dyDescent="0.4">
      <c r="B10" s="92"/>
      <c r="C10" s="129"/>
      <c r="D10" s="127"/>
      <c r="E10" s="130"/>
      <c r="F10" s="88" t="s">
        <v>20</v>
      </c>
      <c r="G10" s="89" t="s">
        <v>20</v>
      </c>
      <c r="H10" s="89" t="s">
        <v>20</v>
      </c>
      <c r="I10" s="89" t="s">
        <v>20</v>
      </c>
      <c r="J10" s="87" t="s">
        <v>20</v>
      </c>
      <c r="K10" s="86" t="s">
        <v>20</v>
      </c>
      <c r="L10" s="89" t="s">
        <v>20</v>
      </c>
      <c r="M10" s="89" t="s">
        <v>21</v>
      </c>
      <c r="N10" s="89" t="s">
        <v>21</v>
      </c>
      <c r="O10" s="87" t="s">
        <v>21</v>
      </c>
      <c r="P10" s="156"/>
      <c r="S10" s="107"/>
      <c r="T10" s="107"/>
      <c r="U10" s="107"/>
      <c r="V10" s="107"/>
      <c r="W10" s="107"/>
      <c r="X10" s="107"/>
      <c r="Y10" s="107"/>
      <c r="Z10" s="90"/>
    </row>
    <row r="11" spans="1:26" s="230" customFormat="1" ht="24.95" customHeight="1" x14ac:dyDescent="0.35">
      <c r="A11" s="219"/>
      <c r="B11" s="220"/>
      <c r="C11" s="221">
        <v>1</v>
      </c>
      <c r="D11" s="222" t="s">
        <v>106</v>
      </c>
      <c r="E11" s="221" t="s">
        <v>53</v>
      </c>
      <c r="F11" s="223"/>
      <c r="G11" s="224"/>
      <c r="H11" s="224"/>
      <c r="I11" s="224"/>
      <c r="J11" s="225"/>
      <c r="K11" s="224">
        <v>5.8999999999999999E-3</v>
      </c>
      <c r="L11" s="224"/>
      <c r="M11" s="226">
        <v>10</v>
      </c>
      <c r="N11" s="227"/>
      <c r="O11" s="228"/>
      <c r="P11" s="229"/>
      <c r="R11" s="231"/>
      <c r="S11" s="231"/>
      <c r="T11" s="231"/>
      <c r="U11" s="231"/>
      <c r="V11" s="231"/>
      <c r="W11" s="231"/>
      <c r="X11" s="231"/>
      <c r="Y11" s="231"/>
    </row>
    <row r="12" spans="1:26" s="230" customFormat="1" ht="24.95" customHeight="1" x14ac:dyDescent="0.35">
      <c r="A12" s="219"/>
      <c r="B12" s="220"/>
      <c r="C12" s="232"/>
      <c r="D12" s="233"/>
      <c r="E12" s="232" t="s">
        <v>96</v>
      </c>
      <c r="F12" s="223"/>
      <c r="G12" s="224"/>
      <c r="H12" s="224"/>
      <c r="I12" s="224"/>
      <c r="J12" s="225"/>
      <c r="K12" s="224">
        <v>9.1999999999999998E-3</v>
      </c>
      <c r="L12" s="224">
        <v>2.5000000000000001E-3</v>
      </c>
      <c r="M12" s="234">
        <v>33</v>
      </c>
      <c r="N12" s="227">
        <v>13</v>
      </c>
      <c r="O12" s="235"/>
      <c r="P12" s="229"/>
      <c r="R12" s="231"/>
      <c r="S12" s="231"/>
      <c r="T12" s="231"/>
      <c r="U12" s="231"/>
      <c r="V12" s="231"/>
      <c r="W12" s="231"/>
      <c r="X12" s="231"/>
      <c r="Y12" s="231"/>
    </row>
    <row r="13" spans="1:26" s="230" customFormat="1" ht="24.95" customHeight="1" x14ac:dyDescent="0.35">
      <c r="A13" s="219"/>
      <c r="B13" s="220"/>
      <c r="C13" s="232"/>
      <c r="D13" s="233"/>
      <c r="E13" s="232"/>
      <c r="F13" s="223"/>
      <c r="G13" s="224"/>
      <c r="H13" s="224"/>
      <c r="I13" s="224"/>
      <c r="J13" s="225"/>
      <c r="K13" s="224"/>
      <c r="L13" s="224"/>
      <c r="M13" s="227"/>
      <c r="N13" s="227"/>
      <c r="O13" s="235"/>
      <c r="P13" s="229"/>
      <c r="R13" s="231"/>
      <c r="S13" s="231"/>
      <c r="T13" s="231"/>
      <c r="U13" s="231"/>
      <c r="V13" s="231"/>
      <c r="W13" s="231"/>
      <c r="X13" s="231"/>
      <c r="Y13" s="231"/>
    </row>
    <row r="14" spans="1:26" s="230" customFormat="1" ht="24.75" customHeight="1" x14ac:dyDescent="0.35">
      <c r="A14" s="219"/>
      <c r="B14" s="220"/>
      <c r="C14" s="232">
        <v>3</v>
      </c>
      <c r="D14" s="238" t="s">
        <v>107</v>
      </c>
      <c r="E14" s="232" t="s">
        <v>137</v>
      </c>
      <c r="F14" s="223">
        <v>4.8999999999999998E-3</v>
      </c>
      <c r="G14" s="224"/>
      <c r="H14" s="224">
        <v>2E-3</v>
      </c>
      <c r="I14" s="224">
        <v>4.7000000000000002E-3</v>
      </c>
      <c r="J14" s="225"/>
      <c r="K14" s="224"/>
      <c r="L14" s="224"/>
      <c r="M14" s="227"/>
      <c r="N14" s="227"/>
      <c r="O14" s="235"/>
      <c r="P14" s="229"/>
      <c r="R14" s="231"/>
      <c r="S14" s="231"/>
      <c r="T14" s="231"/>
      <c r="U14" s="231"/>
      <c r="V14" s="231"/>
      <c r="W14" s="231"/>
      <c r="X14" s="231"/>
      <c r="Y14" s="231"/>
    </row>
    <row r="15" spans="1:26" s="230" customFormat="1" ht="24.95" customHeight="1" x14ac:dyDescent="0.35">
      <c r="A15" s="219"/>
      <c r="B15" s="220"/>
      <c r="C15" s="232">
        <v>4</v>
      </c>
      <c r="D15" s="239" t="s">
        <v>108</v>
      </c>
      <c r="E15" s="232" t="s">
        <v>54</v>
      </c>
      <c r="F15" s="223">
        <v>1.9800000000000002E-2</v>
      </c>
      <c r="G15" s="224"/>
      <c r="H15" s="224"/>
      <c r="I15" s="224"/>
      <c r="J15" s="225"/>
      <c r="K15" s="224"/>
      <c r="L15" s="224"/>
      <c r="M15" s="227"/>
      <c r="N15" s="227"/>
      <c r="O15" s="235"/>
      <c r="P15" s="229"/>
      <c r="R15" s="231"/>
      <c r="S15" s="231"/>
      <c r="T15" s="231"/>
      <c r="U15" s="231"/>
      <c r="V15" s="231"/>
      <c r="W15" s="231"/>
      <c r="X15" s="231"/>
      <c r="Y15" s="231"/>
    </row>
    <row r="16" spans="1:26" s="230" customFormat="1" ht="24.95" customHeight="1" x14ac:dyDescent="0.35">
      <c r="A16" s="219"/>
      <c r="B16" s="220"/>
      <c r="C16" s="232"/>
      <c r="D16" s="233"/>
      <c r="E16" s="232" t="s">
        <v>55</v>
      </c>
      <c r="F16" s="223"/>
      <c r="G16" s="224"/>
      <c r="H16" s="224"/>
      <c r="I16" s="224"/>
      <c r="J16" s="225"/>
      <c r="K16" s="224">
        <v>0.2077</v>
      </c>
      <c r="L16" s="224"/>
      <c r="M16" s="236"/>
      <c r="N16" s="236"/>
      <c r="O16" s="237"/>
      <c r="P16" s="229"/>
      <c r="T16" s="231"/>
      <c r="U16" s="231"/>
      <c r="V16" s="231"/>
      <c r="W16" s="231"/>
      <c r="X16" s="231"/>
      <c r="Y16" s="231"/>
    </row>
    <row r="17" spans="1:25" s="230" customFormat="1" ht="24.75" customHeight="1" x14ac:dyDescent="0.35">
      <c r="A17" s="219"/>
      <c r="B17" s="220"/>
      <c r="C17" s="232">
        <v>5</v>
      </c>
      <c r="D17" s="239" t="s">
        <v>109</v>
      </c>
      <c r="E17" s="232" t="s">
        <v>54</v>
      </c>
      <c r="F17" s="223">
        <v>6.4999999999999997E-3</v>
      </c>
      <c r="G17" s="224"/>
      <c r="H17" s="224">
        <v>6.1999999999999998E-3</v>
      </c>
      <c r="I17" s="224">
        <v>8.5900000000000004E-2</v>
      </c>
      <c r="J17" s="225">
        <v>3.0800000000000001E-2</v>
      </c>
      <c r="K17" s="224"/>
      <c r="L17" s="224"/>
      <c r="M17" s="236"/>
      <c r="N17" s="236"/>
      <c r="O17" s="237"/>
      <c r="P17" s="229"/>
      <c r="R17" s="231"/>
      <c r="S17" s="231"/>
      <c r="T17" s="231"/>
      <c r="U17" s="231"/>
      <c r="V17" s="231"/>
      <c r="W17" s="231"/>
      <c r="X17" s="231"/>
      <c r="Y17" s="231"/>
    </row>
    <row r="18" spans="1:25" s="230" customFormat="1" ht="24.95" customHeight="1" x14ac:dyDescent="0.35">
      <c r="A18" s="219"/>
      <c r="B18" s="220"/>
      <c r="C18" s="232">
        <v>6</v>
      </c>
      <c r="D18" s="233" t="s">
        <v>110</v>
      </c>
      <c r="E18" s="232" t="s">
        <v>56</v>
      </c>
      <c r="F18" s="223">
        <v>1.5726</v>
      </c>
      <c r="G18" s="224"/>
      <c r="H18" s="224">
        <v>3.0099999999999998E-2</v>
      </c>
      <c r="I18" s="224">
        <v>6.7699999999999996E-2</v>
      </c>
      <c r="J18" s="225">
        <v>0.18</v>
      </c>
      <c r="K18" s="224">
        <v>2.1000000000000001E-2</v>
      </c>
      <c r="L18" s="224">
        <v>8.9999999999999998E-4</v>
      </c>
      <c r="M18" s="236">
        <v>463</v>
      </c>
      <c r="N18" s="236">
        <v>10</v>
      </c>
      <c r="O18" s="237"/>
      <c r="P18" s="229"/>
      <c r="R18" s="231"/>
      <c r="S18" s="231"/>
      <c r="T18" s="231"/>
      <c r="U18" s="231"/>
      <c r="V18" s="231"/>
      <c r="W18" s="231"/>
      <c r="X18" s="231"/>
      <c r="Y18" s="231"/>
    </row>
    <row r="19" spans="1:25" s="230" customFormat="1" ht="24.95" customHeight="1" x14ac:dyDescent="0.35">
      <c r="A19" s="219"/>
      <c r="B19" s="220"/>
      <c r="C19" s="232">
        <v>7</v>
      </c>
      <c r="D19" s="233" t="s">
        <v>111</v>
      </c>
      <c r="E19" s="232" t="s">
        <v>57</v>
      </c>
      <c r="F19" s="223"/>
      <c r="G19" s="224"/>
      <c r="H19" s="224"/>
      <c r="I19" s="224"/>
      <c r="J19" s="225"/>
      <c r="K19" s="224">
        <v>8.9999999999999993E-3</v>
      </c>
      <c r="L19" s="224">
        <v>1E-3</v>
      </c>
      <c r="M19" s="227">
        <v>372</v>
      </c>
      <c r="N19" s="227">
        <v>16</v>
      </c>
      <c r="O19" s="235"/>
      <c r="P19" s="229"/>
      <c r="R19" s="231"/>
      <c r="S19" s="231"/>
      <c r="T19" s="231"/>
      <c r="U19" s="231"/>
      <c r="V19" s="231"/>
      <c r="W19" s="231"/>
      <c r="X19" s="231"/>
      <c r="Y19" s="231"/>
    </row>
    <row r="20" spans="1:25" ht="24.95" customHeight="1" x14ac:dyDescent="0.35">
      <c r="A20" s="91"/>
      <c r="B20" s="92"/>
      <c r="C20" s="232">
        <v>8</v>
      </c>
      <c r="D20" s="233" t="s">
        <v>112</v>
      </c>
      <c r="E20" s="232" t="s">
        <v>54</v>
      </c>
      <c r="F20" s="223"/>
      <c r="G20" s="224"/>
      <c r="H20" s="224"/>
      <c r="I20" s="224"/>
      <c r="J20" s="225"/>
      <c r="K20" s="58">
        <v>0.20200000000000001</v>
      </c>
      <c r="L20" s="58">
        <v>4.6199999999999998E-2</v>
      </c>
      <c r="M20" s="236">
        <v>1945</v>
      </c>
      <c r="N20" s="269">
        <v>514</v>
      </c>
      <c r="O20" s="267"/>
      <c r="P20" s="156"/>
      <c r="W20" s="74"/>
      <c r="X20" s="74"/>
      <c r="Y20" s="74"/>
    </row>
    <row r="21" spans="1:25" ht="24.95" customHeight="1" x14ac:dyDescent="0.35">
      <c r="A21" s="91"/>
      <c r="B21" s="92"/>
      <c r="C21" s="232"/>
      <c r="D21" s="233"/>
      <c r="E21" s="232" t="s">
        <v>90</v>
      </c>
      <c r="F21" s="223"/>
      <c r="G21" s="224"/>
      <c r="H21" s="224"/>
      <c r="I21" s="224"/>
      <c r="J21" s="225"/>
      <c r="K21" s="63">
        <v>8.3999999999999995E-3</v>
      </c>
      <c r="L21" s="63">
        <v>5.7999999999999996E-3</v>
      </c>
      <c r="M21" s="147">
        <v>64</v>
      </c>
      <c r="N21" s="147">
        <v>37</v>
      </c>
      <c r="O21" s="268"/>
      <c r="P21" s="156"/>
      <c r="W21" s="74"/>
      <c r="X21" s="74"/>
      <c r="Y21" s="108"/>
    </row>
    <row r="22" spans="1:25" ht="24.95" customHeight="1" x14ac:dyDescent="0.35">
      <c r="A22" s="91"/>
      <c r="B22" s="92"/>
      <c r="C22" s="232">
        <v>9</v>
      </c>
      <c r="D22" s="238" t="s">
        <v>113</v>
      </c>
      <c r="E22" s="232" t="s">
        <v>54</v>
      </c>
      <c r="F22" s="223">
        <v>0.28149999999999997</v>
      </c>
      <c r="G22" s="224"/>
      <c r="H22" s="224"/>
      <c r="I22" s="224"/>
      <c r="J22" s="225"/>
      <c r="K22" s="224"/>
      <c r="L22" s="224"/>
      <c r="M22" s="227"/>
      <c r="N22" s="227"/>
      <c r="O22" s="235"/>
      <c r="P22" s="156"/>
      <c r="W22" s="74"/>
      <c r="X22" s="74"/>
      <c r="Y22" s="108"/>
    </row>
    <row r="23" spans="1:25" ht="24.95" customHeight="1" x14ac:dyDescent="0.35">
      <c r="A23" s="91"/>
      <c r="B23" s="92"/>
      <c r="C23" s="232">
        <v>10</v>
      </c>
      <c r="D23" s="244" t="s">
        <v>114</v>
      </c>
      <c r="E23" s="232" t="s">
        <v>57</v>
      </c>
      <c r="F23" s="223"/>
      <c r="G23" s="224"/>
      <c r="H23" s="224"/>
      <c r="I23" s="224"/>
      <c r="J23" s="225"/>
      <c r="K23" s="224">
        <v>6.0000000000000001E-3</v>
      </c>
      <c r="L23" s="224">
        <v>1E-3</v>
      </c>
      <c r="M23" s="227">
        <v>250</v>
      </c>
      <c r="N23" s="227">
        <v>10</v>
      </c>
      <c r="O23" s="235"/>
      <c r="P23" s="156"/>
      <c r="W23" s="74"/>
      <c r="X23" s="74"/>
      <c r="Y23" s="108"/>
    </row>
    <row r="24" spans="1:25" ht="24.95" customHeight="1" x14ac:dyDescent="0.35">
      <c r="A24" s="91"/>
      <c r="B24" s="92"/>
      <c r="C24" s="232"/>
      <c r="D24" s="244"/>
      <c r="E24" s="232" t="s">
        <v>90</v>
      </c>
      <c r="F24" s="223"/>
      <c r="G24" s="224"/>
      <c r="H24" s="224"/>
      <c r="I24" s="224"/>
      <c r="J24" s="225"/>
      <c r="K24" s="258">
        <v>2.0000000000000001E-4</v>
      </c>
      <c r="L24" s="224"/>
      <c r="M24" s="227">
        <v>9</v>
      </c>
      <c r="N24" s="227"/>
      <c r="O24" s="235"/>
      <c r="P24" s="156"/>
      <c r="W24" s="74"/>
      <c r="X24" s="74"/>
      <c r="Y24" s="108"/>
    </row>
    <row r="25" spans="1:25" ht="24.95" customHeight="1" x14ac:dyDescent="0.35">
      <c r="A25" s="91"/>
      <c r="B25" s="92"/>
      <c r="C25" s="232">
        <v>11</v>
      </c>
      <c r="D25" s="238" t="s">
        <v>115</v>
      </c>
      <c r="E25" s="232" t="s">
        <v>54</v>
      </c>
      <c r="F25" s="223">
        <v>7.9200000000000007E-2</v>
      </c>
      <c r="G25" s="224"/>
      <c r="H25" s="224">
        <v>3.0200000000000001E-2</v>
      </c>
      <c r="I25" s="224"/>
      <c r="J25" s="225"/>
      <c r="K25" s="224"/>
      <c r="L25" s="224"/>
      <c r="M25" s="227"/>
      <c r="N25" s="227"/>
      <c r="O25" s="235"/>
      <c r="P25" s="156"/>
      <c r="W25" s="74"/>
      <c r="X25" s="74"/>
      <c r="Y25" s="74"/>
    </row>
    <row r="26" spans="1:25" ht="24.95" customHeight="1" x14ac:dyDescent="0.35">
      <c r="A26" s="91"/>
      <c r="B26" s="92"/>
      <c r="C26" s="232">
        <v>12</v>
      </c>
      <c r="D26" s="244" t="s">
        <v>116</v>
      </c>
      <c r="E26" s="232" t="s">
        <v>54</v>
      </c>
      <c r="F26" s="223">
        <v>0.47399999999999998</v>
      </c>
      <c r="G26" s="224"/>
      <c r="H26" s="224"/>
      <c r="I26" s="224">
        <v>2.5399999999999999E-2</v>
      </c>
      <c r="J26" s="225"/>
      <c r="K26" s="224"/>
      <c r="L26" s="224"/>
      <c r="M26" s="227"/>
      <c r="N26" s="227"/>
      <c r="O26" s="235"/>
      <c r="P26" s="156"/>
      <c r="W26" s="74"/>
      <c r="X26" s="74"/>
      <c r="Y26" s="74"/>
    </row>
    <row r="27" spans="1:25" ht="24.75" customHeight="1" x14ac:dyDescent="0.35">
      <c r="A27" s="91"/>
      <c r="B27" s="92"/>
      <c r="C27" s="232">
        <v>13</v>
      </c>
      <c r="D27" s="244" t="s">
        <v>117</v>
      </c>
      <c r="E27" s="232" t="s">
        <v>54</v>
      </c>
      <c r="F27" s="223">
        <v>0.1734</v>
      </c>
      <c r="G27" s="224"/>
      <c r="H27" s="224"/>
      <c r="I27" s="224">
        <v>2.8000000000000001E-2</v>
      </c>
      <c r="J27" s="225"/>
      <c r="K27" s="224"/>
      <c r="L27" s="224"/>
      <c r="M27" s="227"/>
      <c r="N27" s="227"/>
      <c r="O27" s="235"/>
      <c r="P27" s="156"/>
      <c r="W27" s="74"/>
      <c r="X27" s="74"/>
      <c r="Y27" s="74"/>
    </row>
    <row r="28" spans="1:25" ht="24.95" customHeight="1" x14ac:dyDescent="0.35">
      <c r="A28" s="91"/>
      <c r="B28" s="92"/>
      <c r="C28" s="232">
        <v>14</v>
      </c>
      <c r="D28" s="244" t="s">
        <v>118</v>
      </c>
      <c r="E28" s="232" t="s">
        <v>96</v>
      </c>
      <c r="F28" s="223"/>
      <c r="G28" s="224"/>
      <c r="H28" s="224"/>
      <c r="I28" s="224"/>
      <c r="J28" s="225"/>
      <c r="K28" s="224">
        <v>6.0000000000000001E-3</v>
      </c>
      <c r="L28" s="224">
        <v>8.9999999999999993E-3</v>
      </c>
      <c r="M28" s="227">
        <v>57</v>
      </c>
      <c r="N28" s="227">
        <v>10</v>
      </c>
      <c r="O28" s="235"/>
      <c r="P28" s="156"/>
      <c r="W28" s="74"/>
      <c r="X28" s="74"/>
      <c r="Y28" s="74"/>
    </row>
    <row r="29" spans="1:25" ht="24.95" customHeight="1" x14ac:dyDescent="0.35">
      <c r="A29" s="91"/>
      <c r="B29" s="92"/>
      <c r="C29" s="232" t="s">
        <v>97</v>
      </c>
      <c r="D29" s="238" t="s">
        <v>119</v>
      </c>
      <c r="E29" s="232" t="s">
        <v>54</v>
      </c>
      <c r="F29" s="223"/>
      <c r="G29" s="224"/>
      <c r="H29" s="224"/>
      <c r="I29" s="224"/>
      <c r="J29" s="225"/>
      <c r="K29" s="224">
        <v>1.09E-2</v>
      </c>
      <c r="L29" s="224">
        <v>1.4E-3</v>
      </c>
      <c r="M29" s="227">
        <v>237</v>
      </c>
      <c r="N29" s="227">
        <v>29</v>
      </c>
      <c r="O29" s="235"/>
      <c r="P29" s="156"/>
      <c r="W29" s="74"/>
      <c r="X29" s="74"/>
      <c r="Y29" s="74"/>
    </row>
    <row r="30" spans="1:25" ht="24.95" customHeight="1" x14ac:dyDescent="0.35">
      <c r="A30" s="91"/>
      <c r="B30" s="92"/>
      <c r="C30" s="232">
        <v>15</v>
      </c>
      <c r="D30" s="244" t="s">
        <v>58</v>
      </c>
      <c r="E30" s="232" t="s">
        <v>54</v>
      </c>
      <c r="F30" s="266">
        <v>1.7969999999999999</v>
      </c>
      <c r="G30" s="139"/>
      <c r="H30" s="139">
        <v>4.7000000000000002E-3</v>
      </c>
      <c r="I30" s="139">
        <v>0.1573</v>
      </c>
      <c r="J30" s="263"/>
      <c r="K30" s="262"/>
      <c r="L30" s="262"/>
      <c r="M30" s="264"/>
      <c r="N30" s="264"/>
      <c r="O30" s="265"/>
      <c r="P30" s="156"/>
      <c r="W30" s="74"/>
      <c r="X30" s="74"/>
      <c r="Y30" s="74"/>
    </row>
    <row r="31" spans="1:25" ht="24.95" customHeight="1" x14ac:dyDescent="0.35">
      <c r="A31" s="91"/>
      <c r="B31" s="92"/>
      <c r="C31" s="232">
        <v>16</v>
      </c>
      <c r="D31" s="244" t="s">
        <v>120</v>
      </c>
      <c r="E31" s="232" t="s">
        <v>54</v>
      </c>
      <c r="F31" s="223"/>
      <c r="G31" s="224"/>
      <c r="H31" s="224">
        <v>0.51380000000000003</v>
      </c>
      <c r="I31" s="224">
        <v>0.15340000000000001</v>
      </c>
      <c r="J31" s="225"/>
      <c r="K31" s="224"/>
      <c r="L31" s="224"/>
      <c r="M31" s="227"/>
      <c r="N31" s="227"/>
      <c r="O31" s="235"/>
      <c r="P31" s="156"/>
      <c r="W31" s="74"/>
      <c r="X31" s="74"/>
      <c r="Y31" s="74"/>
    </row>
    <row r="32" spans="1:25" ht="24.95" customHeight="1" x14ac:dyDescent="0.35">
      <c r="A32" s="91"/>
      <c r="B32" s="92"/>
      <c r="C32" s="232">
        <v>17</v>
      </c>
      <c r="D32" s="244" t="s">
        <v>121</v>
      </c>
      <c r="E32" s="259" t="s">
        <v>54</v>
      </c>
      <c r="F32" s="223">
        <v>0.1042</v>
      </c>
      <c r="G32" s="224"/>
      <c r="H32" s="224">
        <v>1.2999999999999999E-3</v>
      </c>
      <c r="I32" s="224">
        <v>1.7399999999999999E-2</v>
      </c>
      <c r="J32" s="225"/>
      <c r="K32" s="224"/>
      <c r="L32" s="224"/>
      <c r="M32" s="227"/>
      <c r="N32" s="227"/>
      <c r="O32" s="235"/>
      <c r="P32" s="156"/>
      <c r="W32" s="74"/>
      <c r="X32" s="74"/>
      <c r="Y32" s="74"/>
    </row>
    <row r="33" spans="1:25" ht="24.95" customHeight="1" x14ac:dyDescent="0.35">
      <c r="A33" s="91"/>
      <c r="B33" s="92"/>
      <c r="C33" s="232">
        <v>18</v>
      </c>
      <c r="D33" s="244" t="s">
        <v>60</v>
      </c>
      <c r="E33" s="232" t="s">
        <v>59</v>
      </c>
      <c r="F33" s="223">
        <v>0.87749999999999995</v>
      </c>
      <c r="G33" s="224">
        <v>1.12E-2</v>
      </c>
      <c r="H33" s="224"/>
      <c r="I33" s="224">
        <v>0.15129999999999999</v>
      </c>
      <c r="J33" s="225"/>
      <c r="K33" s="224">
        <v>1.2E-2</v>
      </c>
      <c r="L33" s="224"/>
      <c r="M33" s="227">
        <v>271</v>
      </c>
      <c r="N33" s="227"/>
      <c r="O33" s="235"/>
      <c r="P33" s="156"/>
      <c r="W33" s="74"/>
      <c r="X33" s="74"/>
      <c r="Y33" s="74"/>
    </row>
    <row r="34" spans="1:25" ht="24.95" customHeight="1" thickBot="1" x14ac:dyDescent="0.4">
      <c r="A34" s="91"/>
      <c r="B34" s="92"/>
      <c r="C34" s="245"/>
      <c r="D34" s="246"/>
      <c r="E34" s="245" t="s">
        <v>90</v>
      </c>
      <c r="F34" s="247"/>
      <c r="G34" s="248"/>
      <c r="H34" s="249"/>
      <c r="I34" s="249"/>
      <c r="J34" s="250"/>
      <c r="K34" s="249">
        <v>3.7000000000000002E-3</v>
      </c>
      <c r="L34" s="224">
        <v>3.8E-3</v>
      </c>
      <c r="M34" s="236">
        <v>81</v>
      </c>
      <c r="N34" s="227">
        <v>82</v>
      </c>
      <c r="O34" s="237"/>
      <c r="P34" s="156"/>
      <c r="W34" s="74"/>
      <c r="X34" s="74"/>
      <c r="Y34" s="74"/>
    </row>
    <row r="35" spans="1:25" ht="24.95" customHeight="1" thickTop="1" thickBot="1" x14ac:dyDescent="0.4">
      <c r="A35" s="91"/>
      <c r="B35" s="92"/>
      <c r="C35" s="254" t="s">
        <v>45</v>
      </c>
      <c r="D35" s="255"/>
      <c r="E35" s="255"/>
      <c r="F35" s="256">
        <f>SUM(F11:F34)</f>
        <v>5.3905999999999992</v>
      </c>
      <c r="G35" s="256">
        <f t="shared" ref="G35" si="0">SUM(G11:G34)</f>
        <v>1.12E-2</v>
      </c>
      <c r="H35" s="256">
        <f>SUM(H11:H34)</f>
        <v>0.58830000000000005</v>
      </c>
      <c r="I35" s="256">
        <f>SUM(I11:I34)</f>
        <v>0.69109999999999994</v>
      </c>
      <c r="J35" s="256">
        <f t="shared" ref="J35" si="1">SUM(J11:J34)</f>
        <v>0.21079999999999999</v>
      </c>
      <c r="K35" s="256">
        <f>SUM(K11:K34)</f>
        <v>0.502</v>
      </c>
      <c r="L35" s="256">
        <f>SUM(L11:L34)</f>
        <v>7.1599999999999997E-2</v>
      </c>
      <c r="M35" s="257">
        <f>SUM(M11:M34)</f>
        <v>3792</v>
      </c>
      <c r="N35" s="257">
        <f>SUM(N11:N34)</f>
        <v>721</v>
      </c>
      <c r="O35" s="257">
        <f>SUM(O11:O34)</f>
        <v>0</v>
      </c>
      <c r="P35" s="156"/>
      <c r="W35" s="74"/>
    </row>
    <row r="36" spans="1:25" ht="9" customHeight="1" x14ac:dyDescent="0.35">
      <c r="B36" s="92"/>
      <c r="C36" s="260"/>
      <c r="D36" s="261"/>
      <c r="E36" s="261"/>
      <c r="F36" s="261"/>
      <c r="G36" s="261"/>
      <c r="H36" s="261"/>
      <c r="I36" s="261"/>
      <c r="J36" s="261"/>
      <c r="K36" s="261"/>
      <c r="L36" s="261"/>
      <c r="M36" s="261"/>
      <c r="N36" s="261"/>
      <c r="O36" s="261"/>
      <c r="P36" s="156"/>
      <c r="W36" s="74"/>
    </row>
    <row r="37" spans="1:25" ht="6.75" customHeight="1" x14ac:dyDescent="0.35">
      <c r="B37" s="92"/>
      <c r="C37" s="158"/>
      <c r="D37" s="159"/>
      <c r="E37" s="159"/>
      <c r="F37" s="158"/>
      <c r="G37" s="158"/>
      <c r="H37" s="158"/>
      <c r="I37" s="158"/>
      <c r="J37" s="158"/>
      <c r="K37" s="158"/>
      <c r="L37" s="158"/>
      <c r="M37" s="155"/>
      <c r="N37" s="158"/>
      <c r="O37" s="158"/>
      <c r="P37" s="156"/>
      <c r="W37" s="74"/>
    </row>
    <row r="38" spans="1:25" ht="34.5" customHeight="1" thickBot="1" x14ac:dyDescent="0.4">
      <c r="B38" s="93"/>
      <c r="C38" s="158" t="s">
        <v>46</v>
      </c>
      <c r="D38" s="158"/>
      <c r="E38" s="158"/>
      <c r="F38" s="158"/>
      <c r="G38" s="158"/>
      <c r="H38" s="158"/>
      <c r="I38" s="158"/>
      <c r="J38" s="158"/>
      <c r="K38" s="158"/>
      <c r="L38" s="278"/>
      <c r="M38" s="279"/>
      <c r="N38" s="279"/>
      <c r="O38" s="279"/>
      <c r="P38" s="280"/>
      <c r="W38" s="74"/>
    </row>
    <row r="39" spans="1:25" ht="24" customHeight="1" x14ac:dyDescent="0.35">
      <c r="A39" s="286"/>
      <c r="B39" s="92"/>
      <c r="C39" s="94" t="s">
        <v>44</v>
      </c>
      <c r="D39" s="158"/>
      <c r="E39" s="158"/>
      <c r="F39" s="158"/>
      <c r="G39" s="158"/>
      <c r="H39" s="158"/>
      <c r="I39" s="158"/>
      <c r="J39" s="158"/>
      <c r="K39" s="158"/>
      <c r="L39" s="293"/>
      <c r="M39" s="294"/>
      <c r="N39" s="294"/>
      <c r="O39" s="294"/>
      <c r="P39" s="295"/>
    </row>
    <row r="40" spans="1:25" ht="24" customHeight="1" x14ac:dyDescent="0.35">
      <c r="A40" s="286"/>
      <c r="B40" s="92"/>
      <c r="C40" s="285" t="s">
        <v>98</v>
      </c>
      <c r="D40" s="285"/>
      <c r="E40" s="285"/>
      <c r="F40" s="285"/>
      <c r="G40" s="285"/>
      <c r="H40" s="285"/>
      <c r="I40" s="285"/>
      <c r="J40" s="285"/>
      <c r="K40" s="158"/>
      <c r="L40" s="281" t="s">
        <v>22</v>
      </c>
      <c r="M40" s="282"/>
      <c r="N40" s="282"/>
      <c r="O40" s="282"/>
      <c r="P40" s="283"/>
    </row>
    <row r="41" spans="1:25" ht="24" customHeight="1" x14ac:dyDescent="0.35">
      <c r="A41" s="286"/>
      <c r="B41" s="92"/>
      <c r="C41" s="285" t="s">
        <v>101</v>
      </c>
      <c r="D41" s="285"/>
      <c r="E41" s="285"/>
      <c r="F41" s="285"/>
      <c r="G41" s="285"/>
      <c r="H41" s="285"/>
      <c r="I41" s="285"/>
      <c r="J41" s="285"/>
      <c r="K41" s="158"/>
      <c r="L41" s="281" t="s">
        <v>16</v>
      </c>
      <c r="M41" s="282"/>
      <c r="N41" s="282"/>
      <c r="O41" s="282"/>
      <c r="P41" s="283"/>
    </row>
    <row r="42" spans="1:25" ht="24" customHeight="1" x14ac:dyDescent="0.35">
      <c r="A42" s="286"/>
      <c r="B42" s="92"/>
      <c r="C42" s="285" t="s">
        <v>134</v>
      </c>
      <c r="D42" s="285"/>
      <c r="E42" s="285"/>
      <c r="F42" s="285"/>
      <c r="G42" s="285"/>
      <c r="H42" s="285"/>
      <c r="I42" s="285"/>
      <c r="J42" s="285"/>
      <c r="K42" s="158"/>
      <c r="L42" s="287" t="s">
        <v>139</v>
      </c>
      <c r="M42" s="291"/>
      <c r="N42" s="291"/>
      <c r="O42" s="291"/>
      <c r="P42" s="292"/>
    </row>
    <row r="43" spans="1:25" ht="24" customHeight="1" x14ac:dyDescent="0.35">
      <c r="A43" s="286"/>
      <c r="B43" s="92"/>
      <c r="C43" s="285" t="s">
        <v>135</v>
      </c>
      <c r="D43" s="285"/>
      <c r="E43" s="285"/>
      <c r="F43" s="285"/>
      <c r="G43" s="285"/>
      <c r="H43" s="285"/>
      <c r="I43" s="285"/>
      <c r="J43" s="285"/>
      <c r="K43" s="158"/>
      <c r="L43" s="287" t="s">
        <v>87</v>
      </c>
      <c r="M43" s="288"/>
      <c r="N43" s="288"/>
      <c r="O43" s="288"/>
      <c r="P43" s="289"/>
    </row>
    <row r="44" spans="1:25" ht="24" customHeight="1" x14ac:dyDescent="0.35">
      <c r="A44" s="286"/>
      <c r="B44" s="92"/>
      <c r="C44" s="285" t="s">
        <v>91</v>
      </c>
      <c r="D44" s="285"/>
      <c r="E44" s="285"/>
      <c r="F44" s="285"/>
      <c r="G44" s="285"/>
      <c r="H44" s="285"/>
      <c r="I44" s="285"/>
      <c r="J44" s="285"/>
      <c r="K44" s="158"/>
      <c r="L44" s="287" t="s">
        <v>88</v>
      </c>
      <c r="M44" s="288"/>
      <c r="N44" s="288"/>
      <c r="O44" s="288"/>
      <c r="P44" s="289"/>
    </row>
    <row r="45" spans="1:25" ht="24" customHeight="1" x14ac:dyDescent="0.35">
      <c r="A45" s="286"/>
      <c r="B45" s="92"/>
      <c r="C45" s="285"/>
      <c r="D45" s="285"/>
      <c r="E45" s="285"/>
      <c r="F45" s="285"/>
      <c r="G45" s="285"/>
      <c r="H45" s="285"/>
      <c r="I45" s="285"/>
      <c r="J45" s="285"/>
      <c r="K45" s="158"/>
      <c r="L45" s="287" t="s">
        <v>89</v>
      </c>
      <c r="M45" s="288"/>
      <c r="N45" s="288"/>
      <c r="O45" s="288"/>
      <c r="P45" s="289"/>
    </row>
    <row r="46" spans="1:25" ht="24" customHeight="1" thickBot="1" x14ac:dyDescent="0.4">
      <c r="A46" s="286"/>
      <c r="B46" s="136" t="s">
        <v>50</v>
      </c>
      <c r="C46" s="160"/>
      <c r="D46" s="157"/>
      <c r="E46" s="157"/>
      <c r="F46" s="160"/>
      <c r="G46" s="160"/>
      <c r="H46" s="160"/>
      <c r="I46" s="160"/>
      <c r="J46" s="160"/>
      <c r="K46" s="161"/>
      <c r="L46" s="104" t="s">
        <v>37</v>
      </c>
      <c r="M46" s="135">
        <v>115</v>
      </c>
      <c r="N46" s="105" t="s">
        <v>48</v>
      </c>
      <c r="O46" s="135">
        <v>119</v>
      </c>
      <c r="P46" s="106"/>
    </row>
    <row r="51" spans="3:11" ht="35.25" x14ac:dyDescent="0.5">
      <c r="E51" s="124" t="s">
        <v>51</v>
      </c>
    </row>
    <row r="54" spans="3:11" ht="30" x14ac:dyDescent="0.4">
      <c r="C54" s="103"/>
      <c r="K54" s="95"/>
    </row>
    <row r="55" spans="3:11" x14ac:dyDescent="0.35">
      <c r="C55" s="74"/>
    </row>
    <row r="75" spans="7:14" ht="61.5" x14ac:dyDescent="0.85">
      <c r="G75" s="284"/>
      <c r="H75" s="284"/>
      <c r="I75" s="284"/>
      <c r="J75" s="284"/>
      <c r="K75" s="284"/>
      <c r="L75" s="284"/>
      <c r="M75" s="284"/>
      <c r="N75" s="96"/>
    </row>
    <row r="76" spans="7:14" ht="33" x14ac:dyDescent="0.45">
      <c r="G76" s="97"/>
      <c r="H76" s="97"/>
      <c r="I76" s="97"/>
      <c r="J76" s="97"/>
      <c r="K76" s="97"/>
      <c r="L76" s="97"/>
      <c r="M76" s="97"/>
      <c r="N76" s="97"/>
    </row>
    <row r="77" spans="7:14" ht="27.75" x14ac:dyDescent="0.4">
      <c r="G77" s="273"/>
      <c r="H77" s="273"/>
      <c r="I77" s="273"/>
      <c r="J77" s="273"/>
      <c r="K77" s="273"/>
      <c r="L77" s="273"/>
      <c r="M77" s="273"/>
      <c r="N77" s="95"/>
    </row>
    <row r="78" spans="7:14" ht="27.75" x14ac:dyDescent="0.4">
      <c r="G78" s="273"/>
      <c r="H78" s="273"/>
      <c r="I78" s="273"/>
      <c r="J78" s="273"/>
      <c r="K78" s="273"/>
      <c r="L78" s="273"/>
      <c r="M78" s="273"/>
      <c r="N78" s="95"/>
    </row>
    <row r="79" spans="7:14" ht="27.75" x14ac:dyDescent="0.4">
      <c r="G79" s="273"/>
      <c r="H79" s="273"/>
      <c r="I79" s="273"/>
      <c r="J79" s="273"/>
      <c r="K79" s="273"/>
      <c r="L79" s="273"/>
      <c r="M79" s="273"/>
      <c r="N79" s="95"/>
    </row>
    <row r="80" spans="7:14" ht="27.75" x14ac:dyDescent="0.4">
      <c r="G80" s="273"/>
      <c r="H80" s="273"/>
      <c r="I80" s="273"/>
      <c r="J80" s="273"/>
      <c r="K80" s="273"/>
      <c r="L80" s="273"/>
      <c r="M80" s="273"/>
      <c r="N80" s="95"/>
    </row>
    <row r="81" spans="7:14" ht="27.75" x14ac:dyDescent="0.4">
      <c r="G81" s="273"/>
      <c r="H81" s="273"/>
      <c r="I81" s="273"/>
      <c r="J81" s="273"/>
      <c r="K81" s="273"/>
      <c r="L81" s="273"/>
      <c r="M81" s="273"/>
      <c r="N81" s="95"/>
    </row>
    <row r="82" spans="7:14" ht="27.75" x14ac:dyDescent="0.4">
      <c r="G82" s="273"/>
      <c r="H82" s="273"/>
      <c r="I82" s="273"/>
      <c r="J82" s="273"/>
      <c r="K82" s="273"/>
      <c r="L82" s="273"/>
      <c r="M82" s="273"/>
      <c r="N82" s="95"/>
    </row>
    <row r="83" spans="7:14" x14ac:dyDescent="0.35">
      <c r="G83" s="98"/>
      <c r="H83" s="99"/>
      <c r="I83" s="99"/>
      <c r="J83" s="98"/>
      <c r="K83" s="98"/>
      <c r="L83" s="98"/>
      <c r="M83" s="98"/>
      <c r="N83" s="98"/>
    </row>
    <row r="84" spans="7:14" x14ac:dyDescent="0.35">
      <c r="G84" s="100"/>
      <c r="H84" s="101"/>
      <c r="I84" s="101"/>
      <c r="J84" s="98"/>
      <c r="K84" s="98"/>
      <c r="L84" s="290"/>
      <c r="M84" s="290"/>
      <c r="N84" s="102"/>
    </row>
  </sheetData>
  <sheetProtection formatCells="0" formatColumns="0" formatRows="0" insertColumns="0" insertRows="0" insertHyperlinks="0" deleteColumns="0" deleteRows="0" selectLockedCells="1" sort="0" autoFilter="0" pivotTables="0"/>
  <mergeCells count="28">
    <mergeCell ref="A39:A42"/>
    <mergeCell ref="A43:A44"/>
    <mergeCell ref="A45:A46"/>
    <mergeCell ref="L45:P45"/>
    <mergeCell ref="L84:M84"/>
    <mergeCell ref="L42:P42"/>
    <mergeCell ref="L43:P43"/>
    <mergeCell ref="L39:P39"/>
    <mergeCell ref="L40:P40"/>
    <mergeCell ref="G82:M82"/>
    <mergeCell ref="L44:P44"/>
    <mergeCell ref="G80:M80"/>
    <mergeCell ref="G81:M81"/>
    <mergeCell ref="C40:J40"/>
    <mergeCell ref="C41:J41"/>
    <mergeCell ref="C43:J43"/>
    <mergeCell ref="C4:O4"/>
    <mergeCell ref="G77:M77"/>
    <mergeCell ref="G79:M79"/>
    <mergeCell ref="K5:O5"/>
    <mergeCell ref="F5:J5"/>
    <mergeCell ref="L38:P38"/>
    <mergeCell ref="L41:P41"/>
    <mergeCell ref="G78:M78"/>
    <mergeCell ref="G75:M75"/>
    <mergeCell ref="C44:J44"/>
    <mergeCell ref="C45:J45"/>
    <mergeCell ref="C42:J42"/>
  </mergeCells>
  <phoneticPr fontId="0" type="noConversion"/>
  <printOptions horizontalCentered="1" verticalCentered="1"/>
  <pageMargins left="0.25" right="0.25" top="0.75" bottom="0.75" header="0.3" footer="0.3"/>
  <pageSetup scale="4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>
    <pageSetUpPr fitToPage="1"/>
  </sheetPr>
  <dimension ref="A1:Z84"/>
  <sheetViews>
    <sheetView showGridLines="0" zoomScale="50" zoomScaleNormal="50" zoomScaleSheetLayoutView="50" workbookViewId="0">
      <selection activeCell="I14" sqref="I14"/>
    </sheetView>
  </sheetViews>
  <sheetFormatPr defaultRowHeight="23.25" x14ac:dyDescent="0.35"/>
  <cols>
    <col min="1" max="1" width="6.140625" style="72" customWidth="1"/>
    <col min="2" max="2" width="3.28515625" style="72" customWidth="1"/>
    <col min="3" max="3" width="15.42578125" style="72" customWidth="1"/>
    <col min="4" max="4" width="37.7109375" style="73" customWidth="1"/>
    <col min="5" max="5" width="47.42578125" style="73" customWidth="1"/>
    <col min="6" max="6" width="19.28515625" style="72" customWidth="1"/>
    <col min="7" max="7" width="21" style="72" bestFit="1" customWidth="1"/>
    <col min="8" max="8" width="17.85546875" style="72" customWidth="1"/>
    <col min="9" max="9" width="20.140625" style="72" customWidth="1"/>
    <col min="10" max="10" width="17" style="72" customWidth="1"/>
    <col min="11" max="11" width="18.5703125" style="72" customWidth="1"/>
    <col min="12" max="12" width="16.42578125" style="72" customWidth="1"/>
    <col min="13" max="13" width="19.5703125" style="73" bestFit="1" customWidth="1"/>
    <col min="14" max="14" width="20.140625" style="72" customWidth="1"/>
    <col min="15" max="15" width="15.28515625" style="72" customWidth="1"/>
    <col min="16" max="16" width="5" style="72" customWidth="1"/>
    <col min="17" max="17" width="3.7109375" style="72" customWidth="1"/>
    <col min="18" max="18" width="21.28515625" style="74" bestFit="1" customWidth="1"/>
    <col min="19" max="19" width="21.5703125" style="74" customWidth="1"/>
    <col min="20" max="20" width="19.5703125" style="74" customWidth="1"/>
    <col min="21" max="21" width="23.28515625" style="74" customWidth="1"/>
    <col min="22" max="22" width="28.42578125" style="74" customWidth="1"/>
    <col min="23" max="23" width="19.140625" style="72" customWidth="1"/>
    <col min="24" max="24" width="24.7109375" style="72" customWidth="1"/>
    <col min="25" max="25" width="19" style="72" customWidth="1"/>
    <col min="26" max="16384" width="9.140625" style="72"/>
  </cols>
  <sheetData>
    <row r="1" spans="1:26" ht="24" thickBot="1" x14ac:dyDescent="0.4"/>
    <row r="2" spans="1:26" ht="24" thickBot="1" x14ac:dyDescent="0.4">
      <c r="B2" s="75"/>
      <c r="C2" s="76"/>
      <c r="D2" s="77"/>
      <c r="E2" s="77"/>
      <c r="F2" s="76"/>
      <c r="G2" s="76"/>
      <c r="H2" s="76"/>
      <c r="I2" s="76"/>
      <c r="J2" s="76"/>
      <c r="K2" s="76"/>
      <c r="L2" s="76"/>
      <c r="M2" s="77"/>
      <c r="N2" s="76"/>
      <c r="O2" s="76"/>
      <c r="P2" s="78"/>
    </row>
    <row r="3" spans="1:26" x14ac:dyDescent="0.35">
      <c r="B3" s="92"/>
      <c r="C3" s="75"/>
      <c r="D3" s="77"/>
      <c r="E3" s="77"/>
      <c r="F3" s="76"/>
      <c r="G3" s="76"/>
      <c r="H3" s="76"/>
      <c r="I3" s="76"/>
      <c r="J3" s="76"/>
      <c r="K3" s="76"/>
      <c r="L3" s="76"/>
      <c r="M3" s="77"/>
      <c r="N3" s="76"/>
      <c r="O3" s="78"/>
      <c r="P3" s="79"/>
    </row>
    <row r="4" spans="1:26" ht="28.5" customHeight="1" thickBot="1" x14ac:dyDescent="0.45">
      <c r="B4" s="92"/>
      <c r="C4" s="270" t="s">
        <v>49</v>
      </c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2"/>
      <c r="P4" s="79"/>
    </row>
    <row r="5" spans="1:26" ht="21.75" customHeight="1" thickBot="1" x14ac:dyDescent="0.45">
      <c r="B5" s="92"/>
      <c r="C5" s="162"/>
      <c r="D5" s="108"/>
      <c r="E5" s="108"/>
      <c r="F5" s="277" t="s">
        <v>24</v>
      </c>
      <c r="G5" s="275"/>
      <c r="H5" s="275"/>
      <c r="I5" s="275"/>
      <c r="J5" s="276"/>
      <c r="K5" s="274" t="s">
        <v>23</v>
      </c>
      <c r="L5" s="275"/>
      <c r="M5" s="275"/>
      <c r="N5" s="275"/>
      <c r="O5" s="276"/>
      <c r="P5" s="156"/>
      <c r="S5" s="109"/>
      <c r="T5" s="109"/>
      <c r="U5" s="109"/>
      <c r="V5" s="109"/>
      <c r="W5" s="109"/>
      <c r="X5" s="109"/>
      <c r="Y5" s="109"/>
    </row>
    <row r="6" spans="1:26" ht="21.75" customHeight="1" x14ac:dyDescent="0.35">
      <c r="B6" s="92"/>
      <c r="C6" s="163"/>
      <c r="D6" s="164"/>
      <c r="E6" s="165"/>
      <c r="F6" s="131"/>
      <c r="G6" s="166"/>
      <c r="H6" s="80"/>
      <c r="I6" s="166"/>
      <c r="J6" s="81" t="s">
        <v>26</v>
      </c>
      <c r="K6" s="167"/>
      <c r="L6" s="166"/>
      <c r="M6" s="80" t="s">
        <v>1</v>
      </c>
      <c r="N6" s="80" t="s">
        <v>1</v>
      </c>
      <c r="O6" s="81"/>
      <c r="P6" s="156"/>
      <c r="S6" s="107"/>
      <c r="T6" s="107"/>
      <c r="U6" s="107"/>
      <c r="V6" s="107"/>
      <c r="W6" s="107"/>
      <c r="X6" s="107"/>
      <c r="Y6" s="107"/>
    </row>
    <row r="7" spans="1:26" x14ac:dyDescent="0.35">
      <c r="B7" s="92"/>
      <c r="C7" s="128"/>
      <c r="D7" s="108"/>
      <c r="E7" s="125"/>
      <c r="F7" s="84" t="s">
        <v>27</v>
      </c>
      <c r="G7" s="85" t="s">
        <v>34</v>
      </c>
      <c r="H7" s="85" t="s">
        <v>6</v>
      </c>
      <c r="I7" s="85" t="s">
        <v>0</v>
      </c>
      <c r="J7" s="83" t="s">
        <v>7</v>
      </c>
      <c r="K7" s="82" t="s">
        <v>27</v>
      </c>
      <c r="L7" s="85" t="s">
        <v>36</v>
      </c>
      <c r="M7" s="85" t="s">
        <v>8</v>
      </c>
      <c r="N7" s="85" t="s">
        <v>8</v>
      </c>
      <c r="O7" s="83" t="s">
        <v>17</v>
      </c>
      <c r="P7" s="156"/>
      <c r="S7" s="107"/>
      <c r="T7" s="107"/>
      <c r="U7" s="107"/>
      <c r="V7" s="107"/>
      <c r="W7" s="107"/>
      <c r="X7" s="107"/>
      <c r="Y7" s="107"/>
    </row>
    <row r="8" spans="1:26" x14ac:dyDescent="0.35">
      <c r="B8" s="92"/>
      <c r="C8" s="128" t="s">
        <v>2</v>
      </c>
      <c r="D8" s="108" t="s">
        <v>3</v>
      </c>
      <c r="E8" s="125" t="s">
        <v>4</v>
      </c>
      <c r="F8" s="84" t="s">
        <v>5</v>
      </c>
      <c r="G8" s="85" t="s">
        <v>6</v>
      </c>
      <c r="H8" s="85" t="s">
        <v>31</v>
      </c>
      <c r="I8" s="85" t="s">
        <v>7</v>
      </c>
      <c r="J8" s="83" t="s">
        <v>31</v>
      </c>
      <c r="K8" s="82" t="s">
        <v>33</v>
      </c>
      <c r="L8" s="85" t="s">
        <v>35</v>
      </c>
      <c r="M8" s="85" t="s">
        <v>38</v>
      </c>
      <c r="N8" s="85" t="s">
        <v>38</v>
      </c>
      <c r="O8" s="83" t="s">
        <v>18</v>
      </c>
      <c r="P8" s="156"/>
      <c r="S8" s="107"/>
      <c r="T8" s="107"/>
      <c r="U8" s="107"/>
      <c r="V8" s="107"/>
      <c r="W8" s="107"/>
      <c r="X8" s="107"/>
      <c r="Y8" s="107"/>
    </row>
    <row r="9" spans="1:26" x14ac:dyDescent="0.35">
      <c r="B9" s="92"/>
      <c r="C9" s="128" t="s">
        <v>9</v>
      </c>
      <c r="D9" s="108" t="s">
        <v>11</v>
      </c>
      <c r="E9" s="125" t="s">
        <v>15</v>
      </c>
      <c r="F9" s="84" t="s">
        <v>10</v>
      </c>
      <c r="G9" s="85" t="s">
        <v>136</v>
      </c>
      <c r="H9" s="85" t="s">
        <v>32</v>
      </c>
      <c r="I9" s="85" t="s">
        <v>30</v>
      </c>
      <c r="J9" s="83" t="s">
        <v>32</v>
      </c>
      <c r="K9" s="82" t="s">
        <v>28</v>
      </c>
      <c r="L9" s="85" t="s">
        <v>28</v>
      </c>
      <c r="M9" s="85" t="s">
        <v>27</v>
      </c>
      <c r="N9" s="85" t="s">
        <v>42</v>
      </c>
      <c r="O9" s="83" t="s">
        <v>19</v>
      </c>
      <c r="P9" s="156"/>
      <c r="S9" s="107"/>
      <c r="T9" s="107"/>
      <c r="U9" s="107"/>
      <c r="V9" s="107"/>
      <c r="W9" s="107"/>
      <c r="X9" s="107"/>
      <c r="Y9" s="107"/>
    </row>
    <row r="10" spans="1:26" ht="24" thickBot="1" x14ac:dyDescent="0.4">
      <c r="B10" s="92"/>
      <c r="C10" s="129"/>
      <c r="D10" s="127"/>
      <c r="E10" s="130"/>
      <c r="F10" s="88" t="s">
        <v>20</v>
      </c>
      <c r="G10" s="89" t="s">
        <v>20</v>
      </c>
      <c r="H10" s="89" t="s">
        <v>20</v>
      </c>
      <c r="I10" s="89" t="s">
        <v>20</v>
      </c>
      <c r="J10" s="87" t="s">
        <v>20</v>
      </c>
      <c r="K10" s="86" t="s">
        <v>20</v>
      </c>
      <c r="L10" s="89" t="s">
        <v>20</v>
      </c>
      <c r="M10" s="89" t="s">
        <v>21</v>
      </c>
      <c r="N10" s="89" t="s">
        <v>21</v>
      </c>
      <c r="O10" s="87" t="s">
        <v>21</v>
      </c>
      <c r="P10" s="156"/>
      <c r="S10" s="107"/>
      <c r="T10" s="107"/>
      <c r="U10" s="107"/>
      <c r="V10" s="107"/>
      <c r="W10" s="107"/>
      <c r="X10" s="107"/>
      <c r="Y10" s="107"/>
      <c r="Z10" s="90"/>
    </row>
    <row r="11" spans="1:26" ht="24.95" customHeight="1" x14ac:dyDescent="0.35">
      <c r="A11" s="91"/>
      <c r="B11" s="92"/>
      <c r="C11" s="221" t="s">
        <v>61</v>
      </c>
      <c r="D11" s="222" t="s">
        <v>62</v>
      </c>
      <c r="E11" s="221" t="s">
        <v>54</v>
      </c>
      <c r="F11" s="223"/>
      <c r="G11" s="224"/>
      <c r="H11" s="224"/>
      <c r="I11" s="224"/>
      <c r="J11" s="225"/>
      <c r="K11" s="224">
        <v>4.0000000000000001E-3</v>
      </c>
      <c r="L11" s="224"/>
      <c r="M11" s="226">
        <v>91</v>
      </c>
      <c r="N11" s="227"/>
      <c r="O11" s="228"/>
      <c r="P11" s="156"/>
      <c r="W11" s="74"/>
      <c r="X11" s="74"/>
      <c r="Y11" s="74"/>
    </row>
    <row r="12" spans="1:26" ht="24.95" customHeight="1" x14ac:dyDescent="0.35">
      <c r="A12" s="91"/>
      <c r="B12" s="92"/>
      <c r="C12" s="232">
        <v>19</v>
      </c>
      <c r="D12" s="233" t="s">
        <v>122</v>
      </c>
      <c r="E12" s="242" t="s">
        <v>59</v>
      </c>
      <c r="F12" s="223">
        <v>1.5800000000000002E-2</v>
      </c>
      <c r="G12" s="224">
        <v>7.4999999999999997E-3</v>
      </c>
      <c r="H12" s="224">
        <v>8.0000000000000002E-3</v>
      </c>
      <c r="I12" s="224">
        <v>0.12130000000000001</v>
      </c>
      <c r="J12" s="225"/>
      <c r="K12" s="224">
        <v>3.6499999999999998E-2</v>
      </c>
      <c r="L12" s="224"/>
      <c r="M12" s="234">
        <v>331</v>
      </c>
      <c r="N12" s="234"/>
      <c r="O12" s="235"/>
      <c r="P12" s="156"/>
      <c r="W12" s="74"/>
      <c r="X12" s="74"/>
      <c r="Y12" s="74"/>
    </row>
    <row r="13" spans="1:26" ht="24.95" customHeight="1" x14ac:dyDescent="0.35">
      <c r="A13" s="91"/>
      <c r="B13" s="92"/>
      <c r="C13" s="232"/>
      <c r="D13" s="233"/>
      <c r="E13" s="232" t="s">
        <v>90</v>
      </c>
      <c r="F13" s="223"/>
      <c r="G13" s="224"/>
      <c r="H13" s="224"/>
      <c r="I13" s="224"/>
      <c r="J13" s="225"/>
      <c r="K13" s="224">
        <v>1.2E-2</v>
      </c>
      <c r="L13" s="224">
        <v>8.8999999999999999E-3</v>
      </c>
      <c r="M13" s="227">
        <v>121</v>
      </c>
      <c r="N13" s="234">
        <v>93</v>
      </c>
      <c r="O13" s="235"/>
      <c r="P13" s="156"/>
      <c r="W13" s="74"/>
      <c r="X13" s="74"/>
      <c r="Y13" s="74"/>
    </row>
    <row r="14" spans="1:26" ht="24.95" customHeight="1" x14ac:dyDescent="0.35">
      <c r="A14" s="91"/>
      <c r="B14" s="92"/>
      <c r="C14" s="232">
        <v>20</v>
      </c>
      <c r="D14" s="244" t="s">
        <v>123</v>
      </c>
      <c r="E14" s="232" t="s">
        <v>59</v>
      </c>
      <c r="F14" s="223">
        <v>9.9000000000000005E-2</v>
      </c>
      <c r="G14" s="224">
        <v>2.1399999999999999E-2</v>
      </c>
      <c r="H14" s="224"/>
      <c r="I14" s="224">
        <v>7.9500000000000001E-2</v>
      </c>
      <c r="J14" s="225"/>
      <c r="K14" s="224">
        <v>1.0999999999999999E-2</v>
      </c>
      <c r="L14" s="224"/>
      <c r="M14" s="227">
        <v>249</v>
      </c>
      <c r="N14" s="227"/>
      <c r="O14" s="235"/>
      <c r="P14" s="156"/>
      <c r="W14" s="74"/>
      <c r="X14" s="74"/>
      <c r="Y14" s="74"/>
    </row>
    <row r="15" spans="1:26" ht="24.95" customHeight="1" x14ac:dyDescent="0.35">
      <c r="A15" s="91"/>
      <c r="B15" s="92"/>
      <c r="C15" s="232"/>
      <c r="D15" s="233"/>
      <c r="E15" s="232" t="s">
        <v>90</v>
      </c>
      <c r="F15" s="223"/>
      <c r="G15" s="224"/>
      <c r="H15" s="224"/>
      <c r="I15" s="224"/>
      <c r="J15" s="225"/>
      <c r="K15" s="224">
        <v>4.0000000000000001E-3</v>
      </c>
      <c r="L15" s="224">
        <v>3.0000000000000001E-3</v>
      </c>
      <c r="M15" s="227">
        <v>92</v>
      </c>
      <c r="N15" s="227">
        <v>65</v>
      </c>
      <c r="O15" s="235"/>
      <c r="P15" s="156"/>
      <c r="W15" s="74"/>
      <c r="X15" s="74"/>
      <c r="Y15" s="74"/>
    </row>
    <row r="16" spans="1:26" ht="24.75" customHeight="1" x14ac:dyDescent="0.35">
      <c r="A16" s="91"/>
      <c r="B16" s="92"/>
      <c r="C16" s="232">
        <v>21</v>
      </c>
      <c r="D16" s="233" t="s">
        <v>63</v>
      </c>
      <c r="E16" s="232" t="s">
        <v>54</v>
      </c>
      <c r="F16" s="223"/>
      <c r="G16" s="224">
        <v>1.1000000000000001E-3</v>
      </c>
      <c r="H16" s="224">
        <v>0</v>
      </c>
      <c r="I16" s="224">
        <v>1.52E-2</v>
      </c>
      <c r="J16" s="225"/>
      <c r="K16" s="224"/>
      <c r="L16" s="224"/>
      <c r="M16" s="236"/>
      <c r="N16" s="236"/>
      <c r="O16" s="237"/>
      <c r="P16" s="156"/>
      <c r="R16" s="72"/>
      <c r="S16" s="72"/>
      <c r="W16" s="74"/>
      <c r="X16" s="74"/>
      <c r="Y16" s="74"/>
    </row>
    <row r="17" spans="1:25" ht="24.95" customHeight="1" x14ac:dyDescent="0.35">
      <c r="A17" s="91"/>
      <c r="B17" s="92"/>
      <c r="C17" s="232">
        <v>22</v>
      </c>
      <c r="D17" s="233" t="s">
        <v>126</v>
      </c>
      <c r="E17" s="232" t="s">
        <v>57</v>
      </c>
      <c r="F17" s="223"/>
      <c r="G17" s="224"/>
      <c r="H17" s="224"/>
      <c r="I17" s="224"/>
      <c r="J17" s="225"/>
      <c r="K17" s="224">
        <v>2E-3</v>
      </c>
      <c r="L17" s="224">
        <v>1E-3</v>
      </c>
      <c r="M17" s="236">
        <v>70</v>
      </c>
      <c r="N17" s="236">
        <v>15</v>
      </c>
      <c r="O17" s="237"/>
      <c r="P17" s="156"/>
      <c r="W17" s="74"/>
      <c r="X17" s="74"/>
      <c r="Y17" s="74"/>
    </row>
    <row r="18" spans="1:25" ht="24.95" customHeight="1" x14ac:dyDescent="0.35">
      <c r="A18" s="91"/>
      <c r="B18" s="92"/>
      <c r="C18" s="232">
        <v>23</v>
      </c>
      <c r="D18" s="233" t="s">
        <v>127</v>
      </c>
      <c r="E18" s="232" t="s">
        <v>54</v>
      </c>
      <c r="F18" s="223"/>
      <c r="G18" s="224"/>
      <c r="H18" s="224"/>
      <c r="I18" s="224">
        <v>1.34E-2</v>
      </c>
      <c r="J18" s="225"/>
      <c r="K18" s="224"/>
      <c r="L18" s="224"/>
      <c r="M18" s="236"/>
      <c r="N18" s="236"/>
      <c r="O18" s="237"/>
      <c r="P18" s="156"/>
      <c r="W18" s="74"/>
      <c r="X18" s="74"/>
      <c r="Y18" s="74"/>
    </row>
    <row r="19" spans="1:25" ht="24.95" customHeight="1" x14ac:dyDescent="0.35">
      <c r="A19" s="91"/>
      <c r="B19" s="92"/>
      <c r="C19" s="232">
        <v>24</v>
      </c>
      <c r="D19" s="233" t="s">
        <v>125</v>
      </c>
      <c r="E19" s="232" t="s">
        <v>54</v>
      </c>
      <c r="F19" s="223">
        <v>1.2509999999999999</v>
      </c>
      <c r="G19" s="224"/>
      <c r="H19" s="224">
        <v>4.4999999999999998E-2</v>
      </c>
      <c r="I19" s="224">
        <v>7.7700000000000005E-2</v>
      </c>
      <c r="J19" s="225"/>
      <c r="K19" s="224"/>
      <c r="L19" s="224"/>
      <c r="M19" s="227"/>
      <c r="N19" s="227"/>
      <c r="O19" s="235"/>
      <c r="P19" s="156"/>
      <c r="W19" s="74"/>
      <c r="X19" s="74"/>
      <c r="Y19" s="74"/>
    </row>
    <row r="20" spans="1:25" ht="24.95" customHeight="1" x14ac:dyDescent="0.35">
      <c r="A20" s="91"/>
      <c r="B20" s="92"/>
      <c r="C20" s="221">
        <v>25</v>
      </c>
      <c r="D20" s="233" t="s">
        <v>92</v>
      </c>
      <c r="E20" s="232" t="s">
        <v>55</v>
      </c>
      <c r="F20" s="223"/>
      <c r="G20" s="224"/>
      <c r="H20" s="224"/>
      <c r="I20" s="224"/>
      <c r="J20" s="225"/>
      <c r="K20" s="224">
        <v>0.39900000000000002</v>
      </c>
      <c r="L20" s="224"/>
      <c r="M20" s="236"/>
      <c r="N20" s="236"/>
      <c r="O20" s="237"/>
      <c r="P20" s="156"/>
      <c r="W20" s="74"/>
      <c r="X20" s="74"/>
      <c r="Y20" s="74"/>
    </row>
    <row r="21" spans="1:25" ht="24.95" customHeight="1" x14ac:dyDescent="0.35">
      <c r="A21" s="91"/>
      <c r="B21" s="92"/>
      <c r="C21" s="232">
        <v>26</v>
      </c>
      <c r="D21" s="233" t="s">
        <v>64</v>
      </c>
      <c r="E21" s="232" t="s">
        <v>54</v>
      </c>
      <c r="F21" s="223">
        <v>1.2545999999999999</v>
      </c>
      <c r="G21" s="224"/>
      <c r="H21" s="224"/>
      <c r="I21" s="224">
        <v>8.7300000000000003E-2</v>
      </c>
      <c r="J21" s="225"/>
      <c r="K21" s="224"/>
      <c r="L21" s="224"/>
      <c r="M21" s="227"/>
      <c r="N21" s="227"/>
      <c r="O21" s="235"/>
      <c r="P21" s="156"/>
      <c r="W21" s="74"/>
      <c r="X21" s="74"/>
      <c r="Y21" s="108"/>
    </row>
    <row r="22" spans="1:25" ht="24.95" customHeight="1" x14ac:dyDescent="0.35">
      <c r="A22" s="91"/>
      <c r="B22" s="92"/>
      <c r="C22" s="232">
        <v>27</v>
      </c>
      <c r="D22" s="244" t="s">
        <v>65</v>
      </c>
      <c r="E22" s="242" t="s">
        <v>66</v>
      </c>
      <c r="F22" s="223"/>
      <c r="G22" s="224"/>
      <c r="H22" s="224"/>
      <c r="I22" s="224">
        <v>7.0499999999999993E-2</v>
      </c>
      <c r="J22" s="225"/>
      <c r="K22" s="224">
        <v>5.5E-2</v>
      </c>
      <c r="L22" s="224"/>
      <c r="M22" s="251">
        <v>311</v>
      </c>
      <c r="N22" s="227"/>
      <c r="O22" s="235"/>
      <c r="P22" s="156"/>
      <c r="W22" s="74"/>
      <c r="X22" s="74"/>
      <c r="Y22" s="108"/>
    </row>
    <row r="23" spans="1:25" ht="24.95" customHeight="1" x14ac:dyDescent="0.35">
      <c r="A23" s="91"/>
      <c r="B23" s="92"/>
      <c r="C23" s="232"/>
      <c r="D23" s="244"/>
      <c r="E23" s="232" t="s">
        <v>90</v>
      </c>
      <c r="F23" s="223"/>
      <c r="G23" s="224"/>
      <c r="H23" s="224"/>
      <c r="I23" s="224"/>
      <c r="J23" s="225"/>
      <c r="K23" s="224">
        <v>1.7999999999999999E-2</v>
      </c>
      <c r="L23" s="224">
        <v>6.3E-3</v>
      </c>
      <c r="M23" s="227">
        <v>120</v>
      </c>
      <c r="N23" s="227">
        <v>37</v>
      </c>
      <c r="O23" s="235"/>
      <c r="P23" s="156"/>
      <c r="W23" s="74"/>
      <c r="X23" s="74"/>
      <c r="Y23" s="108"/>
    </row>
    <row r="24" spans="1:25" ht="24.95" customHeight="1" x14ac:dyDescent="0.35">
      <c r="A24" s="91"/>
      <c r="B24" s="92"/>
      <c r="C24" s="232">
        <v>28</v>
      </c>
      <c r="D24" s="244" t="s">
        <v>67</v>
      </c>
      <c r="E24" s="232" t="s">
        <v>54</v>
      </c>
      <c r="F24" s="223"/>
      <c r="G24" s="224"/>
      <c r="H24" s="224"/>
      <c r="I24" s="224">
        <v>2.3999999999999998E-3</v>
      </c>
      <c r="J24" s="225"/>
      <c r="K24" s="224"/>
      <c r="L24" s="224"/>
      <c r="M24" s="227"/>
      <c r="N24" s="227"/>
      <c r="O24" s="235"/>
      <c r="P24" s="156"/>
      <c r="W24" s="74"/>
      <c r="X24" s="74"/>
      <c r="Y24" s="108"/>
    </row>
    <row r="25" spans="1:25" ht="24.75" customHeight="1" x14ac:dyDescent="0.35">
      <c r="A25" s="91"/>
      <c r="B25" s="92"/>
      <c r="C25" s="232">
        <v>29</v>
      </c>
      <c r="D25" s="244" t="s">
        <v>93</v>
      </c>
      <c r="E25" s="232" t="s">
        <v>55</v>
      </c>
      <c r="F25" s="223"/>
      <c r="G25" s="224"/>
      <c r="H25" s="224"/>
      <c r="I25" s="224"/>
      <c r="J25" s="225"/>
      <c r="K25" s="224">
        <v>1.534</v>
      </c>
      <c r="L25" s="224"/>
      <c r="M25" s="227"/>
      <c r="N25" s="227"/>
      <c r="O25" s="235"/>
      <c r="P25" s="156"/>
      <c r="W25" s="74"/>
      <c r="X25" s="74"/>
      <c r="Y25" s="74"/>
    </row>
    <row r="26" spans="1:25" ht="24.95" customHeight="1" x14ac:dyDescent="0.35">
      <c r="A26" s="91"/>
      <c r="B26" s="92"/>
      <c r="C26" s="232">
        <v>30</v>
      </c>
      <c r="D26" s="244" t="s">
        <v>68</v>
      </c>
      <c r="E26" s="232" t="s">
        <v>54</v>
      </c>
      <c r="F26" s="223">
        <v>1.3169999999999999</v>
      </c>
      <c r="G26" s="224"/>
      <c r="H26" s="224"/>
      <c r="I26" s="224">
        <v>0.1215</v>
      </c>
      <c r="J26" s="225"/>
      <c r="K26" s="224">
        <v>1.2E-2</v>
      </c>
      <c r="L26" s="224">
        <v>1E-3</v>
      </c>
      <c r="M26" s="227">
        <v>257</v>
      </c>
      <c r="N26" s="227">
        <v>4</v>
      </c>
      <c r="O26" s="235"/>
      <c r="P26" s="156"/>
      <c r="W26" s="74"/>
      <c r="X26" s="74"/>
      <c r="Y26" s="74"/>
    </row>
    <row r="27" spans="1:25" ht="24.95" customHeight="1" x14ac:dyDescent="0.35">
      <c r="A27" s="91"/>
      <c r="B27" s="92"/>
      <c r="C27" s="232">
        <v>31</v>
      </c>
      <c r="D27" s="244" t="s">
        <v>69</v>
      </c>
      <c r="E27" s="232" t="s">
        <v>54</v>
      </c>
      <c r="F27" s="223">
        <v>0.19600000000000001</v>
      </c>
      <c r="G27" s="224"/>
      <c r="H27" s="224"/>
      <c r="I27" s="224"/>
      <c r="J27" s="225"/>
      <c r="K27" s="224">
        <v>0.04</v>
      </c>
      <c r="L27" s="224"/>
      <c r="M27" s="227">
        <v>871</v>
      </c>
      <c r="N27" s="227"/>
      <c r="O27" s="235"/>
      <c r="P27" s="156"/>
      <c r="W27" s="74"/>
      <c r="X27" s="74"/>
      <c r="Y27" s="74"/>
    </row>
    <row r="28" spans="1:25" ht="24.95" customHeight="1" x14ac:dyDescent="0.35">
      <c r="A28" s="91"/>
      <c r="B28" s="92"/>
      <c r="C28" s="232">
        <v>32</v>
      </c>
      <c r="D28" s="244" t="s">
        <v>133</v>
      </c>
      <c r="E28" s="232" t="s">
        <v>54</v>
      </c>
      <c r="F28" s="223">
        <v>2.7E-2</v>
      </c>
      <c r="G28" s="224"/>
      <c r="H28" s="224"/>
      <c r="I28" s="224">
        <v>1.4E-2</v>
      </c>
      <c r="J28" s="225"/>
      <c r="K28" s="224"/>
      <c r="L28" s="224"/>
      <c r="M28" s="227"/>
      <c r="N28" s="227"/>
      <c r="O28" s="235"/>
      <c r="P28" s="156"/>
      <c r="W28" s="74"/>
      <c r="X28" s="74"/>
      <c r="Y28" s="74"/>
    </row>
    <row r="29" spans="1:25" ht="24.95" customHeight="1" x14ac:dyDescent="0.35">
      <c r="A29" s="91"/>
      <c r="B29" s="92"/>
      <c r="C29" s="232">
        <v>33</v>
      </c>
      <c r="D29" s="252" t="s">
        <v>105</v>
      </c>
      <c r="E29" s="232" t="s">
        <v>70</v>
      </c>
      <c r="F29" s="223">
        <v>0.248</v>
      </c>
      <c r="G29" s="224"/>
      <c r="H29" s="224">
        <v>4.7E-2</v>
      </c>
      <c r="I29" s="224">
        <v>7.2599999999999998E-2</v>
      </c>
      <c r="J29" s="225"/>
      <c r="K29" s="224">
        <v>7.0000000000000001E-3</v>
      </c>
      <c r="L29" s="224">
        <v>1E-3</v>
      </c>
      <c r="M29" s="227">
        <v>251</v>
      </c>
      <c r="N29" s="227">
        <v>9</v>
      </c>
      <c r="O29" s="235"/>
      <c r="P29" s="156"/>
      <c r="W29" s="74"/>
      <c r="X29" s="74"/>
      <c r="Y29" s="74"/>
    </row>
    <row r="30" spans="1:25" ht="24.75" customHeight="1" x14ac:dyDescent="0.35">
      <c r="A30" s="91"/>
      <c r="B30" s="92"/>
      <c r="C30" s="232">
        <v>34</v>
      </c>
      <c r="D30" s="238" t="s">
        <v>130</v>
      </c>
      <c r="E30" s="232" t="s">
        <v>132</v>
      </c>
      <c r="F30" s="223">
        <v>0.1061</v>
      </c>
      <c r="G30" s="224"/>
      <c r="H30" s="224">
        <v>1.44E-2</v>
      </c>
      <c r="I30" s="224">
        <v>6.8000000000000005E-2</v>
      </c>
      <c r="J30" s="225"/>
      <c r="K30" s="224">
        <v>1.2999999999999999E-3</v>
      </c>
      <c r="L30" s="224">
        <v>1E-3</v>
      </c>
      <c r="M30" s="227"/>
      <c r="N30" s="227"/>
      <c r="O30" s="235"/>
      <c r="P30" s="156"/>
      <c r="W30" s="74"/>
      <c r="X30" s="74"/>
      <c r="Y30" s="74"/>
    </row>
    <row r="31" spans="1:25" ht="24.95" customHeight="1" x14ac:dyDescent="0.35">
      <c r="A31" s="91"/>
      <c r="B31" s="92"/>
      <c r="C31" s="232">
        <v>35</v>
      </c>
      <c r="D31" s="253" t="s">
        <v>102</v>
      </c>
      <c r="E31" s="232" t="s">
        <v>54</v>
      </c>
      <c r="F31" s="223"/>
      <c r="G31" s="224"/>
      <c r="H31" s="224"/>
      <c r="I31" s="224"/>
      <c r="J31" s="225"/>
      <c r="K31" s="224">
        <v>3.9699999999999999E-2</v>
      </c>
      <c r="L31" s="224"/>
      <c r="M31" s="227">
        <v>304</v>
      </c>
      <c r="N31" s="227"/>
      <c r="O31" s="235"/>
      <c r="P31" s="156"/>
      <c r="R31" s="74">
        <v>2.3400000000000001E-3</v>
      </c>
      <c r="S31" s="74">
        <v>104</v>
      </c>
      <c r="W31" s="74"/>
      <c r="X31" s="74"/>
      <c r="Y31" s="74"/>
    </row>
    <row r="32" spans="1:25" ht="24.95" customHeight="1" x14ac:dyDescent="0.35">
      <c r="A32" s="91"/>
      <c r="B32" s="92"/>
      <c r="C32" s="232"/>
      <c r="D32" s="244"/>
      <c r="E32" s="242" t="s">
        <v>90</v>
      </c>
      <c r="F32" s="223"/>
      <c r="G32" s="224"/>
      <c r="H32" s="224"/>
      <c r="I32" s="224"/>
      <c r="J32" s="225"/>
      <c r="K32" s="224">
        <v>4.0000000000000001E-3</v>
      </c>
      <c r="L32" s="224">
        <v>2.5999999999999999E-3</v>
      </c>
      <c r="M32" s="227">
        <v>35</v>
      </c>
      <c r="N32" s="227">
        <v>24</v>
      </c>
      <c r="O32" s="235"/>
      <c r="P32" s="156"/>
      <c r="W32" s="74"/>
      <c r="X32" s="74"/>
      <c r="Y32" s="74"/>
    </row>
    <row r="33" spans="1:25" ht="24.95" customHeight="1" x14ac:dyDescent="0.35">
      <c r="A33" s="91"/>
      <c r="B33" s="92"/>
      <c r="C33" s="232">
        <v>35</v>
      </c>
      <c r="D33" s="252" t="s">
        <v>131</v>
      </c>
      <c r="E33" s="232" t="s">
        <v>54</v>
      </c>
      <c r="F33" s="223"/>
      <c r="G33" s="224"/>
      <c r="H33" s="224"/>
      <c r="I33" s="224"/>
      <c r="J33" s="225"/>
      <c r="K33" s="224">
        <v>3.9399999999999998E-2</v>
      </c>
      <c r="L33" s="224">
        <v>5.1000000000000004E-3</v>
      </c>
      <c r="M33" s="227">
        <v>226</v>
      </c>
      <c r="N33" s="227">
        <v>40</v>
      </c>
      <c r="O33" s="235"/>
      <c r="P33" s="156"/>
      <c r="W33" s="74"/>
      <c r="X33" s="74"/>
      <c r="Y33" s="74"/>
    </row>
    <row r="34" spans="1:25" ht="24.95" customHeight="1" thickBot="1" x14ac:dyDescent="0.4">
      <c r="A34" s="91"/>
      <c r="B34" s="92"/>
      <c r="C34" s="245"/>
      <c r="D34" s="246"/>
      <c r="E34" s="245"/>
      <c r="F34" s="247"/>
      <c r="G34" s="248"/>
      <c r="H34" s="249"/>
      <c r="I34" s="249"/>
      <c r="J34" s="250"/>
      <c r="K34" s="249"/>
      <c r="L34" s="249"/>
      <c r="M34" s="236"/>
      <c r="N34" s="236"/>
      <c r="O34" s="237"/>
      <c r="P34" s="156"/>
      <c r="W34" s="74"/>
      <c r="X34" s="74"/>
      <c r="Y34" s="74"/>
    </row>
    <row r="35" spans="1:25" ht="24.95" customHeight="1" thickTop="1" thickBot="1" x14ac:dyDescent="0.4">
      <c r="A35" s="91"/>
      <c r="B35" s="92"/>
      <c r="C35" s="254" t="s">
        <v>45</v>
      </c>
      <c r="D35" s="255"/>
      <c r="E35" s="255"/>
      <c r="F35" s="256">
        <f>SUM(F11:F34)</f>
        <v>4.5145</v>
      </c>
      <c r="G35" s="256">
        <f>SUM(G11:G34)</f>
        <v>0.03</v>
      </c>
      <c r="H35" s="256">
        <f>SUM(H11:H34)</f>
        <v>0.1144</v>
      </c>
      <c r="I35" s="256">
        <f>SUM(I11:I34)</f>
        <v>0.74340000000000006</v>
      </c>
      <c r="J35" s="256">
        <f t="shared" ref="J35" si="0">SUM(J11:J34)</f>
        <v>0</v>
      </c>
      <c r="K35" s="256">
        <f>SUM(K11:K34)</f>
        <v>2.2189000000000001</v>
      </c>
      <c r="L35" s="256">
        <f>SUM(L11:L34)</f>
        <v>2.9900000000000003E-2</v>
      </c>
      <c r="M35" s="257">
        <f>SUM(M11:M34)</f>
        <v>3329</v>
      </c>
      <c r="N35" s="257">
        <f>SUM(N11:N34)</f>
        <v>287</v>
      </c>
      <c r="O35" s="257">
        <f t="shared" ref="O35" si="1">SUM(O11:O34)</f>
        <v>0</v>
      </c>
      <c r="P35" s="156"/>
      <c r="W35" s="74"/>
    </row>
    <row r="36" spans="1:25" ht="9" customHeight="1" x14ac:dyDescent="0.35">
      <c r="B36" s="92"/>
      <c r="C36" s="158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6"/>
      <c r="W36" s="74"/>
    </row>
    <row r="37" spans="1:25" ht="6.75" customHeight="1" x14ac:dyDescent="0.35">
      <c r="B37" s="92"/>
      <c r="C37" s="158"/>
      <c r="D37" s="159"/>
      <c r="E37" s="159"/>
      <c r="F37" s="158"/>
      <c r="G37" s="158"/>
      <c r="H37" s="158"/>
      <c r="I37" s="158"/>
      <c r="J37" s="158"/>
      <c r="K37" s="158"/>
      <c r="L37" s="158"/>
      <c r="M37" s="155"/>
      <c r="N37" s="158"/>
      <c r="O37" s="158"/>
      <c r="P37" s="156"/>
      <c r="W37" s="74"/>
    </row>
    <row r="38" spans="1:25" ht="34.5" customHeight="1" thickBot="1" x14ac:dyDescent="0.4">
      <c r="B38" s="93"/>
      <c r="C38" s="158" t="s">
        <v>46</v>
      </c>
      <c r="D38" s="158"/>
      <c r="E38" s="158"/>
      <c r="F38" s="158"/>
      <c r="G38" s="158"/>
      <c r="H38" s="158"/>
      <c r="I38" s="158"/>
      <c r="J38" s="158"/>
      <c r="K38" s="158"/>
      <c r="L38" s="278"/>
      <c r="M38" s="279"/>
      <c r="N38" s="279"/>
      <c r="O38" s="279"/>
      <c r="P38" s="280"/>
      <c r="W38" s="74"/>
    </row>
    <row r="39" spans="1:25" ht="24" customHeight="1" x14ac:dyDescent="0.35">
      <c r="A39" s="286"/>
      <c r="B39" s="92"/>
      <c r="C39" s="94" t="s">
        <v>44</v>
      </c>
      <c r="D39" s="158"/>
      <c r="E39" s="158"/>
      <c r="F39" s="158"/>
      <c r="G39" s="158"/>
      <c r="H39" s="158"/>
      <c r="I39" s="158"/>
      <c r="J39" s="158"/>
      <c r="K39" s="158"/>
      <c r="L39" s="293"/>
      <c r="M39" s="294"/>
      <c r="N39" s="294"/>
      <c r="O39" s="294"/>
      <c r="P39" s="295"/>
    </row>
    <row r="40" spans="1:25" ht="24" customHeight="1" x14ac:dyDescent="0.35">
      <c r="A40" s="286"/>
      <c r="B40" s="92"/>
      <c r="C40" s="285"/>
      <c r="D40" s="285"/>
      <c r="E40" s="285"/>
      <c r="F40" s="285"/>
      <c r="G40" s="285"/>
      <c r="H40" s="285"/>
      <c r="I40" s="285"/>
      <c r="J40" s="285"/>
      <c r="K40" s="158"/>
      <c r="L40" s="281" t="s">
        <v>22</v>
      </c>
      <c r="M40" s="282"/>
      <c r="N40" s="282"/>
      <c r="O40" s="282"/>
      <c r="P40" s="283"/>
    </row>
    <row r="41" spans="1:25" ht="24" customHeight="1" x14ac:dyDescent="0.35">
      <c r="A41" s="286"/>
      <c r="B41" s="92"/>
      <c r="C41" s="285" t="s">
        <v>124</v>
      </c>
      <c r="D41" s="285"/>
      <c r="E41" s="285"/>
      <c r="F41" s="285"/>
      <c r="G41" s="285"/>
      <c r="H41" s="285"/>
      <c r="I41" s="285"/>
      <c r="J41" s="285"/>
      <c r="K41" s="158"/>
      <c r="L41" s="281" t="s">
        <v>16</v>
      </c>
      <c r="M41" s="282"/>
      <c r="N41" s="282"/>
      <c r="O41" s="282"/>
      <c r="P41" s="283"/>
    </row>
    <row r="42" spans="1:25" ht="24" customHeight="1" x14ac:dyDescent="0.35">
      <c r="A42" s="286"/>
      <c r="B42" s="92"/>
      <c r="C42" s="285"/>
      <c r="D42" s="285"/>
      <c r="E42" s="285"/>
      <c r="F42" s="285"/>
      <c r="G42" s="285"/>
      <c r="H42" s="285"/>
      <c r="I42" s="285"/>
      <c r="J42" s="285"/>
      <c r="K42" s="158"/>
      <c r="L42" s="287" t="str">
        <f>'DATA ENTRY PAGE'!L42:P42</f>
        <v>12/3/2019</v>
      </c>
      <c r="M42" s="296"/>
      <c r="N42" s="296"/>
      <c r="O42" s="296"/>
      <c r="P42" s="297"/>
    </row>
    <row r="43" spans="1:25" ht="24" customHeight="1" x14ac:dyDescent="0.35">
      <c r="A43" s="286"/>
      <c r="B43" s="92"/>
      <c r="C43" s="285"/>
      <c r="D43" s="285"/>
      <c r="E43" s="285"/>
      <c r="F43" s="285"/>
      <c r="G43" s="285"/>
      <c r="H43" s="285"/>
      <c r="I43" s="285"/>
      <c r="J43" s="285"/>
      <c r="K43" s="158"/>
      <c r="L43" s="287" t="s">
        <v>87</v>
      </c>
      <c r="M43" s="288"/>
      <c r="N43" s="288"/>
      <c r="O43" s="288"/>
      <c r="P43" s="289"/>
    </row>
    <row r="44" spans="1:25" ht="24" customHeight="1" x14ac:dyDescent="0.35">
      <c r="A44" s="286"/>
      <c r="B44" s="92"/>
      <c r="C44" s="285"/>
      <c r="D44" s="285"/>
      <c r="E44" s="285"/>
      <c r="F44" s="285"/>
      <c r="G44" s="285"/>
      <c r="H44" s="285"/>
      <c r="I44" s="285"/>
      <c r="J44" s="285"/>
      <c r="K44" s="158"/>
      <c r="L44" s="287" t="s">
        <v>88</v>
      </c>
      <c r="M44" s="288"/>
      <c r="N44" s="288"/>
      <c r="O44" s="288"/>
      <c r="P44" s="289"/>
    </row>
    <row r="45" spans="1:25" ht="24" customHeight="1" x14ac:dyDescent="0.35">
      <c r="A45" s="286"/>
      <c r="B45" s="92"/>
      <c r="C45" s="285"/>
      <c r="D45" s="285"/>
      <c r="E45" s="285"/>
      <c r="F45" s="285"/>
      <c r="G45" s="285"/>
      <c r="H45" s="285"/>
      <c r="I45" s="285"/>
      <c r="J45" s="285"/>
      <c r="K45" s="158"/>
      <c r="L45" s="287" t="s">
        <v>89</v>
      </c>
      <c r="M45" s="288"/>
      <c r="N45" s="288"/>
      <c r="O45" s="288"/>
      <c r="P45" s="289"/>
    </row>
    <row r="46" spans="1:25" ht="24" customHeight="1" thickBot="1" x14ac:dyDescent="0.4">
      <c r="A46" s="286"/>
      <c r="B46" s="136" t="s">
        <v>50</v>
      </c>
      <c r="C46" s="160"/>
      <c r="D46" s="157"/>
      <c r="E46" s="157"/>
      <c r="F46" s="160"/>
      <c r="G46" s="160"/>
      <c r="H46" s="160"/>
      <c r="I46" s="160"/>
      <c r="J46" s="160"/>
      <c r="K46" s="161"/>
      <c r="L46" s="104" t="s">
        <v>37</v>
      </c>
      <c r="M46" s="135">
        <f>'DATA ENTRY PAGE'!M46+1</f>
        <v>116</v>
      </c>
      <c r="N46" s="105" t="s">
        <v>48</v>
      </c>
      <c r="O46" s="135">
        <f>'DATA ENTRY PAGE'!O46</f>
        <v>119</v>
      </c>
      <c r="P46" s="106"/>
    </row>
    <row r="51" spans="3:11" ht="35.25" x14ac:dyDescent="0.5">
      <c r="E51" s="124" t="s">
        <v>51</v>
      </c>
    </row>
    <row r="54" spans="3:11" ht="30" x14ac:dyDescent="0.4">
      <c r="C54" s="103"/>
      <c r="K54" s="95"/>
    </row>
    <row r="55" spans="3:11" x14ac:dyDescent="0.35">
      <c r="C55" s="74"/>
    </row>
    <row r="75" spans="7:14" ht="61.5" x14ac:dyDescent="0.85">
      <c r="G75" s="284"/>
      <c r="H75" s="284"/>
      <c r="I75" s="284"/>
      <c r="J75" s="284"/>
      <c r="K75" s="284"/>
      <c r="L75" s="284"/>
      <c r="M75" s="284"/>
      <c r="N75" s="96"/>
    </row>
    <row r="76" spans="7:14" ht="33" x14ac:dyDescent="0.45">
      <c r="G76" s="97"/>
      <c r="H76" s="97"/>
      <c r="I76" s="97"/>
      <c r="J76" s="97"/>
      <c r="K76" s="97"/>
      <c r="L76" s="97"/>
      <c r="M76" s="97"/>
      <c r="N76" s="97"/>
    </row>
    <row r="77" spans="7:14" ht="27.75" x14ac:dyDescent="0.4">
      <c r="G77" s="273"/>
      <c r="H77" s="273"/>
      <c r="I77" s="273"/>
      <c r="J77" s="273"/>
      <c r="K77" s="273"/>
      <c r="L77" s="273"/>
      <c r="M77" s="273"/>
      <c r="N77" s="95"/>
    </row>
    <row r="78" spans="7:14" ht="27.75" x14ac:dyDescent="0.4">
      <c r="G78" s="273"/>
      <c r="H78" s="273"/>
      <c r="I78" s="273"/>
      <c r="J78" s="273"/>
      <c r="K78" s="273"/>
      <c r="L78" s="273"/>
      <c r="M78" s="273"/>
      <c r="N78" s="95"/>
    </row>
    <row r="79" spans="7:14" ht="27.75" x14ac:dyDescent="0.4">
      <c r="G79" s="273"/>
      <c r="H79" s="273"/>
      <c r="I79" s="273"/>
      <c r="J79" s="273"/>
      <c r="K79" s="273"/>
      <c r="L79" s="273"/>
      <c r="M79" s="273"/>
      <c r="N79" s="95"/>
    </row>
    <row r="80" spans="7:14" ht="27.75" x14ac:dyDescent="0.4">
      <c r="G80" s="273"/>
      <c r="H80" s="273"/>
      <c r="I80" s="273"/>
      <c r="J80" s="273"/>
      <c r="K80" s="273"/>
      <c r="L80" s="273"/>
      <c r="M80" s="273"/>
      <c r="N80" s="95"/>
    </row>
    <row r="81" spans="7:14" ht="27.75" x14ac:dyDescent="0.4">
      <c r="G81" s="273"/>
      <c r="H81" s="273"/>
      <c r="I81" s="273"/>
      <c r="J81" s="273"/>
      <c r="K81" s="273"/>
      <c r="L81" s="273"/>
      <c r="M81" s="273"/>
      <c r="N81" s="95"/>
    </row>
    <row r="82" spans="7:14" ht="27.75" x14ac:dyDescent="0.4">
      <c r="G82" s="273"/>
      <c r="H82" s="273"/>
      <c r="I82" s="273"/>
      <c r="J82" s="273"/>
      <c r="K82" s="273"/>
      <c r="L82" s="273"/>
      <c r="M82" s="273"/>
      <c r="N82" s="95"/>
    </row>
    <row r="83" spans="7:14" x14ac:dyDescent="0.35">
      <c r="G83" s="98"/>
      <c r="H83" s="99"/>
      <c r="I83" s="99"/>
      <c r="J83" s="98"/>
      <c r="K83" s="98"/>
      <c r="L83" s="98"/>
      <c r="M83" s="98"/>
      <c r="N83" s="98"/>
    </row>
    <row r="84" spans="7:14" x14ac:dyDescent="0.35">
      <c r="G84" s="100"/>
      <c r="H84" s="101"/>
      <c r="I84" s="101"/>
      <c r="J84" s="98"/>
      <c r="K84" s="98"/>
      <c r="L84" s="290"/>
      <c r="M84" s="290"/>
      <c r="N84" s="102"/>
    </row>
  </sheetData>
  <sheetProtection formatCells="0" formatColumns="0" formatRows="0" insertColumns="0" insertRows="0" insertHyperlinks="0" deleteColumns="0" deleteRows="0" selectLockedCells="1" sort="0" autoFilter="0" pivotTables="0"/>
  <mergeCells count="28">
    <mergeCell ref="G79:M79"/>
    <mergeCell ref="G80:M80"/>
    <mergeCell ref="G81:M81"/>
    <mergeCell ref="G82:M82"/>
    <mergeCell ref="L84:M84"/>
    <mergeCell ref="G78:M78"/>
    <mergeCell ref="C42:J42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C4:O4"/>
    <mergeCell ref="F5:J5"/>
    <mergeCell ref="K5:O5"/>
    <mergeCell ref="L38:P38"/>
    <mergeCell ref="A39:A42"/>
    <mergeCell ref="L39:P39"/>
    <mergeCell ref="C40:J40"/>
    <mergeCell ref="L40:P40"/>
    <mergeCell ref="C41:J41"/>
    <mergeCell ref="L41:P41"/>
  </mergeCells>
  <printOptions horizontalCentered="1" verticalCentered="1"/>
  <pageMargins left="0.25" right="0.25" top="0.75" bottom="0.75" header="0.3" footer="0.3"/>
  <pageSetup scale="4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>
    <pageSetUpPr fitToPage="1"/>
  </sheetPr>
  <dimension ref="A1:Z84"/>
  <sheetViews>
    <sheetView showGridLines="0" topLeftCell="A4" zoomScale="50" zoomScaleNormal="50" zoomScaleSheetLayoutView="50" workbookViewId="0">
      <selection activeCell="I31" sqref="I31"/>
    </sheetView>
  </sheetViews>
  <sheetFormatPr defaultRowHeight="23.25" x14ac:dyDescent="0.35"/>
  <cols>
    <col min="1" max="1" width="6.140625" style="72" customWidth="1"/>
    <col min="2" max="2" width="3.28515625" style="72" customWidth="1"/>
    <col min="3" max="3" width="15.42578125" style="72" customWidth="1"/>
    <col min="4" max="4" width="37.7109375" style="73" customWidth="1"/>
    <col min="5" max="5" width="47.42578125" style="73" customWidth="1"/>
    <col min="6" max="6" width="19.28515625" style="72" customWidth="1"/>
    <col min="7" max="7" width="21" style="72" bestFit="1" customWidth="1"/>
    <col min="8" max="8" width="17.85546875" style="72" customWidth="1"/>
    <col min="9" max="9" width="20.140625" style="72" customWidth="1"/>
    <col min="10" max="10" width="17" style="72" customWidth="1"/>
    <col min="11" max="11" width="18.5703125" style="72" customWidth="1"/>
    <col min="12" max="12" width="16.42578125" style="72" customWidth="1"/>
    <col min="13" max="13" width="19.5703125" style="73" bestFit="1" customWidth="1"/>
    <col min="14" max="14" width="20.140625" style="72" customWidth="1"/>
    <col min="15" max="15" width="15.28515625" style="72" customWidth="1"/>
    <col min="16" max="16" width="5" style="72" customWidth="1"/>
    <col min="17" max="17" width="3.7109375" style="72" customWidth="1"/>
    <col min="18" max="18" width="21.28515625" style="74" bestFit="1" customWidth="1"/>
    <col min="19" max="19" width="21.5703125" style="74" customWidth="1"/>
    <col min="20" max="20" width="19.5703125" style="74" customWidth="1"/>
    <col min="21" max="21" width="23.28515625" style="74" customWidth="1"/>
    <col min="22" max="22" width="28.42578125" style="74" customWidth="1"/>
    <col min="23" max="23" width="19.140625" style="72" customWidth="1"/>
    <col min="24" max="24" width="24.7109375" style="72" customWidth="1"/>
    <col min="25" max="25" width="19" style="72" customWidth="1"/>
    <col min="26" max="16384" width="9.140625" style="72"/>
  </cols>
  <sheetData>
    <row r="1" spans="1:26" ht="24" thickBot="1" x14ac:dyDescent="0.4"/>
    <row r="2" spans="1:26" ht="24" thickBot="1" x14ac:dyDescent="0.4">
      <c r="B2" s="75"/>
      <c r="C2" s="76"/>
      <c r="D2" s="77"/>
      <c r="E2" s="77"/>
      <c r="F2" s="76"/>
      <c r="G2" s="76"/>
      <c r="H2" s="76"/>
      <c r="I2" s="76"/>
      <c r="J2" s="76"/>
      <c r="K2" s="76"/>
      <c r="L2" s="76"/>
      <c r="M2" s="77"/>
      <c r="N2" s="76"/>
      <c r="O2" s="76"/>
      <c r="P2" s="78"/>
    </row>
    <row r="3" spans="1:26" x14ac:dyDescent="0.35">
      <c r="B3" s="92"/>
      <c r="C3" s="75"/>
      <c r="D3" s="77"/>
      <c r="E3" s="77"/>
      <c r="F3" s="76"/>
      <c r="G3" s="76"/>
      <c r="H3" s="76"/>
      <c r="I3" s="76"/>
      <c r="J3" s="76"/>
      <c r="K3" s="76"/>
      <c r="L3" s="76"/>
      <c r="M3" s="77"/>
      <c r="N3" s="76"/>
      <c r="O3" s="78"/>
      <c r="P3" s="79"/>
    </row>
    <row r="4" spans="1:26" ht="28.5" customHeight="1" thickBot="1" x14ac:dyDescent="0.45">
      <c r="B4" s="92"/>
      <c r="C4" s="270" t="s">
        <v>49</v>
      </c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2"/>
      <c r="P4" s="79"/>
    </row>
    <row r="5" spans="1:26" ht="21.75" customHeight="1" thickBot="1" x14ac:dyDescent="0.45">
      <c r="B5" s="92"/>
      <c r="C5" s="162"/>
      <c r="D5" s="108"/>
      <c r="E5" s="108"/>
      <c r="F5" s="277" t="s">
        <v>24</v>
      </c>
      <c r="G5" s="275"/>
      <c r="H5" s="275"/>
      <c r="I5" s="275"/>
      <c r="J5" s="276"/>
      <c r="K5" s="274" t="s">
        <v>23</v>
      </c>
      <c r="L5" s="275"/>
      <c r="M5" s="275"/>
      <c r="N5" s="275"/>
      <c r="O5" s="276"/>
      <c r="P5" s="156"/>
      <c r="S5" s="109"/>
      <c r="T5" s="109"/>
      <c r="U5" s="109"/>
      <c r="V5" s="109"/>
      <c r="W5" s="109"/>
      <c r="X5" s="109"/>
      <c r="Y5" s="109"/>
    </row>
    <row r="6" spans="1:26" ht="21.75" customHeight="1" x14ac:dyDescent="0.35">
      <c r="B6" s="92"/>
      <c r="C6" s="163"/>
      <c r="D6" s="164"/>
      <c r="E6" s="165"/>
      <c r="F6" s="131"/>
      <c r="G6" s="166"/>
      <c r="H6" s="80"/>
      <c r="I6" s="166"/>
      <c r="J6" s="81" t="s">
        <v>26</v>
      </c>
      <c r="K6" s="167"/>
      <c r="L6" s="166"/>
      <c r="M6" s="80" t="s">
        <v>1</v>
      </c>
      <c r="N6" s="80" t="s">
        <v>1</v>
      </c>
      <c r="O6" s="81"/>
      <c r="P6" s="156"/>
      <c r="S6" s="107"/>
      <c r="T6" s="107"/>
      <c r="U6" s="107"/>
      <c r="V6" s="107"/>
      <c r="W6" s="107"/>
      <c r="X6" s="107"/>
      <c r="Y6" s="107"/>
    </row>
    <row r="7" spans="1:26" x14ac:dyDescent="0.35">
      <c r="B7" s="92"/>
      <c r="C7" s="128"/>
      <c r="D7" s="108"/>
      <c r="E7" s="125"/>
      <c r="F7" s="84" t="s">
        <v>27</v>
      </c>
      <c r="G7" s="85" t="s">
        <v>34</v>
      </c>
      <c r="H7" s="85" t="s">
        <v>6</v>
      </c>
      <c r="I7" s="85" t="s">
        <v>0</v>
      </c>
      <c r="J7" s="83" t="s">
        <v>7</v>
      </c>
      <c r="K7" s="82" t="s">
        <v>27</v>
      </c>
      <c r="L7" s="85" t="s">
        <v>36</v>
      </c>
      <c r="M7" s="85" t="s">
        <v>8</v>
      </c>
      <c r="N7" s="85" t="s">
        <v>8</v>
      </c>
      <c r="O7" s="83" t="s">
        <v>17</v>
      </c>
      <c r="P7" s="156"/>
      <c r="S7" s="107"/>
      <c r="T7" s="107"/>
      <c r="U7" s="107"/>
      <c r="V7" s="107"/>
      <c r="W7" s="107"/>
      <c r="X7" s="107"/>
      <c r="Y7" s="107"/>
    </row>
    <row r="8" spans="1:26" x14ac:dyDescent="0.35">
      <c r="B8" s="92"/>
      <c r="C8" s="128" t="s">
        <v>2</v>
      </c>
      <c r="D8" s="108" t="s">
        <v>3</v>
      </c>
      <c r="E8" s="125" t="s">
        <v>4</v>
      </c>
      <c r="F8" s="84" t="s">
        <v>5</v>
      </c>
      <c r="G8" s="85" t="s">
        <v>6</v>
      </c>
      <c r="H8" s="85" t="s">
        <v>31</v>
      </c>
      <c r="I8" s="85" t="s">
        <v>7</v>
      </c>
      <c r="J8" s="83" t="s">
        <v>31</v>
      </c>
      <c r="K8" s="82" t="s">
        <v>33</v>
      </c>
      <c r="L8" s="85" t="s">
        <v>35</v>
      </c>
      <c r="M8" s="85" t="s">
        <v>38</v>
      </c>
      <c r="N8" s="85" t="s">
        <v>38</v>
      </c>
      <c r="O8" s="83" t="s">
        <v>18</v>
      </c>
      <c r="P8" s="156"/>
      <c r="S8" s="107"/>
      <c r="T8" s="107"/>
      <c r="U8" s="107"/>
      <c r="V8" s="107"/>
      <c r="W8" s="107"/>
      <c r="X8" s="107"/>
      <c r="Y8" s="107"/>
    </row>
    <row r="9" spans="1:26" x14ac:dyDescent="0.35">
      <c r="B9" s="92"/>
      <c r="C9" s="128" t="s">
        <v>9</v>
      </c>
      <c r="D9" s="108" t="s">
        <v>11</v>
      </c>
      <c r="E9" s="125" t="s">
        <v>15</v>
      </c>
      <c r="F9" s="84" t="s">
        <v>10</v>
      </c>
      <c r="G9" s="85" t="s">
        <v>136</v>
      </c>
      <c r="H9" s="85" t="s">
        <v>32</v>
      </c>
      <c r="I9" s="85" t="s">
        <v>30</v>
      </c>
      <c r="J9" s="83" t="s">
        <v>32</v>
      </c>
      <c r="K9" s="82" t="s">
        <v>28</v>
      </c>
      <c r="L9" s="85" t="s">
        <v>28</v>
      </c>
      <c r="M9" s="85" t="s">
        <v>27</v>
      </c>
      <c r="N9" s="85" t="s">
        <v>42</v>
      </c>
      <c r="O9" s="83" t="s">
        <v>19</v>
      </c>
      <c r="P9" s="156"/>
      <c r="S9" s="107"/>
      <c r="T9" s="107"/>
      <c r="U9" s="107"/>
      <c r="V9" s="107"/>
      <c r="W9" s="107"/>
      <c r="X9" s="107"/>
      <c r="Y9" s="107"/>
    </row>
    <row r="10" spans="1:26" ht="24" thickBot="1" x14ac:dyDescent="0.4">
      <c r="B10" s="92"/>
      <c r="C10" s="129"/>
      <c r="D10" s="127"/>
      <c r="E10" s="130"/>
      <c r="F10" s="88" t="s">
        <v>20</v>
      </c>
      <c r="G10" s="89" t="s">
        <v>20</v>
      </c>
      <c r="H10" s="89" t="s">
        <v>20</v>
      </c>
      <c r="I10" s="89" t="s">
        <v>20</v>
      </c>
      <c r="J10" s="87" t="s">
        <v>20</v>
      </c>
      <c r="K10" s="86" t="s">
        <v>20</v>
      </c>
      <c r="L10" s="89" t="s">
        <v>20</v>
      </c>
      <c r="M10" s="89" t="s">
        <v>21</v>
      </c>
      <c r="N10" s="89" t="s">
        <v>21</v>
      </c>
      <c r="O10" s="87" t="s">
        <v>21</v>
      </c>
      <c r="P10" s="156"/>
      <c r="S10" s="107"/>
      <c r="T10" s="107"/>
      <c r="U10" s="107"/>
      <c r="V10" s="107"/>
      <c r="W10" s="107"/>
      <c r="X10" s="107"/>
      <c r="Y10" s="107"/>
      <c r="Z10" s="90"/>
    </row>
    <row r="11" spans="1:26" ht="24.95" customHeight="1" x14ac:dyDescent="0.35">
      <c r="A11" s="91"/>
      <c r="B11" s="92"/>
      <c r="C11" s="232">
        <v>35</v>
      </c>
      <c r="D11" s="240" t="s">
        <v>103</v>
      </c>
      <c r="E11" s="221" t="s">
        <v>54</v>
      </c>
      <c r="F11" s="223"/>
      <c r="G11" s="224"/>
      <c r="H11" s="224"/>
      <c r="I11" s="224"/>
      <c r="J11" s="225"/>
      <c r="K11" s="224">
        <v>5.0000000000000001E-3</v>
      </c>
      <c r="L11" s="224">
        <v>2E-3</v>
      </c>
      <c r="M11" s="226">
        <v>62</v>
      </c>
      <c r="N11" s="227">
        <v>12</v>
      </c>
      <c r="O11" s="228"/>
      <c r="P11" s="156"/>
      <c r="W11" s="74"/>
      <c r="X11" s="74"/>
      <c r="Y11" s="74"/>
    </row>
    <row r="12" spans="1:26" ht="24.95" customHeight="1" x14ac:dyDescent="0.35">
      <c r="A12" s="91"/>
      <c r="B12" s="92"/>
      <c r="C12" s="232">
        <v>35</v>
      </c>
      <c r="D12" s="241" t="s">
        <v>104</v>
      </c>
      <c r="E12" s="242" t="s">
        <v>94</v>
      </c>
      <c r="F12" s="223">
        <v>0.01</v>
      </c>
      <c r="G12" s="224"/>
      <c r="H12" s="224">
        <v>1E-3</v>
      </c>
      <c r="I12" s="224">
        <v>8.8999999999999999E-3</v>
      </c>
      <c r="J12" s="225"/>
      <c r="K12" s="224">
        <v>4.2999999999999997E-2</v>
      </c>
      <c r="L12" s="224"/>
      <c r="M12" s="234">
        <v>941</v>
      </c>
      <c r="N12" s="234"/>
      <c r="O12" s="235"/>
      <c r="P12" s="156"/>
      <c r="W12" s="74"/>
      <c r="X12" s="74"/>
      <c r="Y12" s="74"/>
    </row>
    <row r="13" spans="1:26" ht="24.95" customHeight="1" x14ac:dyDescent="0.35">
      <c r="A13" s="91"/>
      <c r="B13" s="92"/>
      <c r="C13" s="232"/>
      <c r="D13" s="233"/>
      <c r="E13" s="243" t="s">
        <v>90</v>
      </c>
      <c r="F13" s="223"/>
      <c r="G13" s="224"/>
      <c r="H13" s="224"/>
      <c r="I13" s="224"/>
      <c r="J13" s="225"/>
      <c r="K13" s="224">
        <v>2.52E-2</v>
      </c>
      <c r="L13" s="224">
        <v>2.5100000000000001E-2</v>
      </c>
      <c r="M13" s="227">
        <v>89</v>
      </c>
      <c r="N13" s="234">
        <v>104</v>
      </c>
      <c r="O13" s="235"/>
      <c r="P13" s="156"/>
      <c r="W13" s="74"/>
      <c r="X13" s="74"/>
      <c r="Y13" s="74"/>
    </row>
    <row r="14" spans="1:26" ht="24.95" customHeight="1" x14ac:dyDescent="0.35">
      <c r="A14" s="91"/>
      <c r="B14" s="92"/>
      <c r="C14" s="232">
        <v>36</v>
      </c>
      <c r="D14" s="244" t="s">
        <v>72</v>
      </c>
      <c r="E14" s="232" t="s">
        <v>71</v>
      </c>
      <c r="F14" s="223"/>
      <c r="G14" s="224"/>
      <c r="H14" s="224"/>
      <c r="I14" s="224"/>
      <c r="J14" s="225"/>
      <c r="K14" s="224">
        <v>0.21990000000000001</v>
      </c>
      <c r="L14" s="224"/>
      <c r="M14" s="227">
        <v>954</v>
      </c>
      <c r="N14" s="227"/>
      <c r="O14" s="235"/>
      <c r="P14" s="156"/>
      <c r="W14" s="74"/>
      <c r="X14" s="74"/>
      <c r="Y14" s="74"/>
    </row>
    <row r="15" spans="1:26" ht="24.95" customHeight="1" x14ac:dyDescent="0.35">
      <c r="A15" s="91"/>
      <c r="B15" s="92"/>
      <c r="C15" s="232"/>
      <c r="D15" s="233"/>
      <c r="E15" s="232" t="s">
        <v>90</v>
      </c>
      <c r="F15" s="223"/>
      <c r="G15" s="224"/>
      <c r="H15" s="224"/>
      <c r="I15" s="224"/>
      <c r="J15" s="225"/>
      <c r="K15" s="224">
        <v>2.5000000000000001E-2</v>
      </c>
      <c r="L15" s="224">
        <v>7.0000000000000001E-3</v>
      </c>
      <c r="M15" s="227">
        <v>94</v>
      </c>
      <c r="N15" s="227">
        <v>31</v>
      </c>
      <c r="O15" s="235"/>
      <c r="P15" s="156"/>
      <c r="W15" s="74"/>
      <c r="X15" s="74"/>
      <c r="Y15" s="74"/>
    </row>
    <row r="16" spans="1:26" ht="24.75" customHeight="1" x14ac:dyDescent="0.35">
      <c r="A16" s="91"/>
      <c r="B16" s="92"/>
      <c r="C16" s="232">
        <v>37</v>
      </c>
      <c r="D16" s="239" t="s">
        <v>73</v>
      </c>
      <c r="E16" s="232" t="s">
        <v>54</v>
      </c>
      <c r="F16" s="223">
        <v>0.20399999999999999</v>
      </c>
      <c r="G16" s="224">
        <v>1.4E-2</v>
      </c>
      <c r="H16" s="224">
        <v>3.2899999999999999E-2</v>
      </c>
      <c r="I16" s="224">
        <v>7.5999999999999998E-2</v>
      </c>
      <c r="J16" s="225"/>
      <c r="K16" s="224"/>
      <c r="L16" s="224"/>
      <c r="M16" s="236"/>
      <c r="N16" s="236"/>
      <c r="O16" s="237"/>
      <c r="P16" s="156"/>
      <c r="R16" s="72"/>
      <c r="S16" s="72"/>
      <c r="W16" s="74"/>
      <c r="X16" s="74"/>
      <c r="Y16" s="74"/>
    </row>
    <row r="17" spans="1:25" ht="24.95" customHeight="1" x14ac:dyDescent="0.35">
      <c r="A17" s="91"/>
      <c r="B17" s="92"/>
      <c r="C17" s="232">
        <v>38</v>
      </c>
      <c r="D17" s="233" t="s">
        <v>75</v>
      </c>
      <c r="E17" s="232" t="s">
        <v>74</v>
      </c>
      <c r="F17" s="223">
        <v>0.30530000000000002</v>
      </c>
      <c r="G17" s="224"/>
      <c r="H17" s="224">
        <v>9.1000000000000004E-3</v>
      </c>
      <c r="I17" s="224">
        <v>5.3100000000000001E-2</v>
      </c>
      <c r="J17" s="225"/>
      <c r="K17" s="224">
        <v>1.0999999999999999E-2</v>
      </c>
      <c r="L17" s="224"/>
      <c r="M17" s="236">
        <v>239</v>
      </c>
      <c r="N17" s="236"/>
      <c r="O17" s="237"/>
      <c r="P17" s="156"/>
      <c r="W17" s="74"/>
      <c r="X17" s="74"/>
      <c r="Y17" s="74"/>
    </row>
    <row r="18" spans="1:25" ht="24.95" customHeight="1" x14ac:dyDescent="0.35">
      <c r="A18" s="91"/>
      <c r="B18" s="92"/>
      <c r="C18" s="232"/>
      <c r="D18" s="233"/>
      <c r="E18" s="232" t="s">
        <v>90</v>
      </c>
      <c r="F18" s="223"/>
      <c r="G18" s="224"/>
      <c r="H18" s="224"/>
      <c r="I18" s="224"/>
      <c r="J18" s="225"/>
      <c r="K18" s="224">
        <v>1.1999999999999999E-3</v>
      </c>
      <c r="L18" s="224">
        <v>1E-3</v>
      </c>
      <c r="M18" s="236">
        <v>26</v>
      </c>
      <c r="N18" s="236">
        <v>10</v>
      </c>
      <c r="O18" s="237"/>
      <c r="P18" s="156"/>
      <c r="W18" s="74"/>
      <c r="X18" s="74"/>
      <c r="Y18" s="74"/>
    </row>
    <row r="19" spans="1:25" ht="24.95" customHeight="1" x14ac:dyDescent="0.35">
      <c r="A19" s="91"/>
      <c r="B19" s="92"/>
      <c r="C19" s="232">
        <v>39</v>
      </c>
      <c r="D19" s="233" t="s">
        <v>76</v>
      </c>
      <c r="E19" s="232" t="s">
        <v>74</v>
      </c>
      <c r="F19" s="223">
        <v>0.188</v>
      </c>
      <c r="G19" s="224"/>
      <c r="H19" s="224">
        <v>3.8E-3</v>
      </c>
      <c r="I19" s="224">
        <v>8.9899999999999994E-2</v>
      </c>
      <c r="J19" s="225"/>
      <c r="K19" s="224">
        <v>8.9999999999999993E-3</v>
      </c>
      <c r="L19" s="224"/>
      <c r="M19" s="227">
        <v>358</v>
      </c>
      <c r="N19" s="227"/>
      <c r="O19" s="235"/>
      <c r="P19" s="156"/>
      <c r="W19" s="74"/>
      <c r="X19" s="74"/>
      <c r="Y19" s="74"/>
    </row>
    <row r="20" spans="1:25" ht="24.95" customHeight="1" x14ac:dyDescent="0.35">
      <c r="A20" s="91"/>
      <c r="B20" s="92"/>
      <c r="C20" s="232"/>
      <c r="D20" s="233"/>
      <c r="E20" s="232" t="s">
        <v>90</v>
      </c>
      <c r="F20" s="223"/>
      <c r="G20" s="224"/>
      <c r="H20" s="224"/>
      <c r="I20" s="224"/>
      <c r="J20" s="225"/>
      <c r="K20" s="224">
        <v>1E-3</v>
      </c>
      <c r="L20" s="224">
        <v>1E-3</v>
      </c>
      <c r="M20" s="236">
        <v>18</v>
      </c>
      <c r="N20" s="227">
        <v>11</v>
      </c>
      <c r="O20" s="237"/>
      <c r="P20" s="156"/>
      <c r="W20" s="74"/>
      <c r="X20" s="74"/>
      <c r="Y20" s="74"/>
    </row>
    <row r="21" spans="1:25" ht="24.75" customHeight="1" x14ac:dyDescent="0.35">
      <c r="A21" s="91"/>
      <c r="B21" s="92"/>
      <c r="C21" s="232">
        <v>40</v>
      </c>
      <c r="D21" s="233" t="s">
        <v>77</v>
      </c>
      <c r="E21" s="232" t="s">
        <v>54</v>
      </c>
      <c r="F21" s="223">
        <v>0.24299999999999999</v>
      </c>
      <c r="G21" s="224"/>
      <c r="H21" s="224">
        <v>7.3000000000000001E-3</v>
      </c>
      <c r="I21" s="224">
        <v>6.1100000000000002E-2</v>
      </c>
      <c r="J21" s="225"/>
      <c r="K21" s="224"/>
      <c r="L21" s="224"/>
      <c r="M21" s="227"/>
      <c r="N21" s="227"/>
      <c r="O21" s="235"/>
      <c r="P21" s="156"/>
      <c r="W21" s="74"/>
      <c r="X21" s="74"/>
      <c r="Y21" s="108"/>
    </row>
    <row r="22" spans="1:25" ht="24.95" customHeight="1" x14ac:dyDescent="0.35">
      <c r="A22" s="91"/>
      <c r="B22" s="92"/>
      <c r="C22" s="232">
        <v>41</v>
      </c>
      <c r="D22" s="244" t="s">
        <v>129</v>
      </c>
      <c r="E22" s="242" t="s">
        <v>56</v>
      </c>
      <c r="F22" s="223"/>
      <c r="G22" s="224"/>
      <c r="H22" s="224"/>
      <c r="I22" s="224"/>
      <c r="J22" s="225"/>
      <c r="K22" s="224">
        <v>5.0000000000000001E-3</v>
      </c>
      <c r="L22" s="224">
        <v>1E-3</v>
      </c>
      <c r="M22" s="227">
        <v>56</v>
      </c>
      <c r="N22" s="227">
        <v>10</v>
      </c>
      <c r="O22" s="235"/>
      <c r="P22" s="156"/>
      <c r="W22" s="74"/>
      <c r="X22" s="74"/>
      <c r="Y22" s="108"/>
    </row>
    <row r="23" spans="1:25" ht="24.95" customHeight="1" x14ac:dyDescent="0.35">
      <c r="A23" s="91"/>
      <c r="B23" s="92"/>
      <c r="C23" s="232">
        <v>42</v>
      </c>
      <c r="D23" s="244" t="s">
        <v>128</v>
      </c>
      <c r="E23" s="232" t="s">
        <v>54</v>
      </c>
      <c r="F23" s="223">
        <v>2.5000000000000001E-2</v>
      </c>
      <c r="G23" s="224"/>
      <c r="H23" s="224"/>
      <c r="I23" s="224">
        <v>0.13</v>
      </c>
      <c r="J23" s="225">
        <v>0.14960000000000001</v>
      </c>
      <c r="K23" s="224"/>
      <c r="L23" s="224"/>
      <c r="M23" s="227"/>
      <c r="N23" s="227"/>
      <c r="O23" s="235"/>
      <c r="P23" s="156"/>
      <c r="W23" s="74"/>
      <c r="X23" s="74"/>
      <c r="Y23" s="108"/>
    </row>
    <row r="24" spans="1:25" ht="24.95" customHeight="1" x14ac:dyDescent="0.35">
      <c r="A24" s="91"/>
      <c r="B24" s="92"/>
      <c r="C24" s="232">
        <v>43</v>
      </c>
      <c r="D24" s="244" t="s">
        <v>78</v>
      </c>
      <c r="E24" s="242" t="s">
        <v>54</v>
      </c>
      <c r="F24" s="223">
        <v>0.17499999999999999</v>
      </c>
      <c r="G24" s="224"/>
      <c r="H24" s="224"/>
      <c r="I24" s="224">
        <v>6.4399999999999999E-2</v>
      </c>
      <c r="J24" s="225"/>
      <c r="K24" s="224"/>
      <c r="L24" s="224"/>
      <c r="M24" s="227"/>
      <c r="N24" s="227"/>
      <c r="O24" s="235"/>
      <c r="P24" s="156"/>
      <c r="W24" s="74"/>
      <c r="X24" s="74"/>
      <c r="Y24" s="108"/>
    </row>
    <row r="25" spans="1:25" ht="24.95" customHeight="1" x14ac:dyDescent="0.35">
      <c r="A25" s="91"/>
      <c r="B25" s="92"/>
      <c r="C25" s="232">
        <v>44</v>
      </c>
      <c r="D25" s="244" t="s">
        <v>80</v>
      </c>
      <c r="E25" s="232" t="s">
        <v>79</v>
      </c>
      <c r="F25" s="223"/>
      <c r="G25" s="224"/>
      <c r="H25" s="224"/>
      <c r="I25" s="224"/>
      <c r="J25" s="225"/>
      <c r="K25" s="224">
        <v>2.9399999999999999E-2</v>
      </c>
      <c r="L25" s="224"/>
      <c r="M25" s="227">
        <v>58</v>
      </c>
      <c r="N25" s="227"/>
      <c r="O25" s="235"/>
      <c r="P25" s="156"/>
      <c r="W25" s="74"/>
      <c r="X25" s="74"/>
      <c r="Y25" s="74"/>
    </row>
    <row r="26" spans="1:25" ht="24.95" customHeight="1" x14ac:dyDescent="0.35">
      <c r="A26" s="91"/>
      <c r="B26" s="92"/>
      <c r="C26" s="232"/>
      <c r="D26" s="244"/>
      <c r="E26" s="242" t="s">
        <v>90</v>
      </c>
      <c r="F26" s="223"/>
      <c r="G26" s="224"/>
      <c r="H26" s="224"/>
      <c r="I26" s="224">
        <v>2.3E-2</v>
      </c>
      <c r="J26" s="225"/>
      <c r="K26" s="224">
        <v>6.6299999999999998E-2</v>
      </c>
      <c r="L26" s="224">
        <v>3.44E-2</v>
      </c>
      <c r="M26" s="227">
        <v>123</v>
      </c>
      <c r="N26" s="227">
        <v>60</v>
      </c>
      <c r="O26" s="235"/>
      <c r="P26" s="156"/>
      <c r="W26" s="74"/>
      <c r="X26" s="74"/>
      <c r="Y26" s="74"/>
    </row>
    <row r="27" spans="1:25" ht="24.95" customHeight="1" x14ac:dyDescent="0.35">
      <c r="A27" s="91"/>
      <c r="B27" s="92"/>
      <c r="C27" s="232">
        <v>45</v>
      </c>
      <c r="D27" s="244" t="s">
        <v>81</v>
      </c>
      <c r="E27" s="232" t="s">
        <v>66</v>
      </c>
      <c r="F27" s="223"/>
      <c r="G27" s="224"/>
      <c r="H27" s="224"/>
      <c r="I27" s="224"/>
      <c r="J27" s="225"/>
      <c r="K27" s="224">
        <v>4.1500000000000002E-2</v>
      </c>
      <c r="L27" s="224"/>
      <c r="M27" s="227">
        <v>211</v>
      </c>
      <c r="N27" s="227"/>
      <c r="O27" s="235"/>
      <c r="P27" s="156"/>
      <c r="W27" s="74"/>
      <c r="X27" s="74"/>
      <c r="Y27" s="74"/>
    </row>
    <row r="28" spans="1:25" ht="24.95" customHeight="1" x14ac:dyDescent="0.35">
      <c r="A28" s="91"/>
      <c r="B28" s="92"/>
      <c r="C28" s="232"/>
      <c r="D28" s="244"/>
      <c r="E28" s="232" t="s">
        <v>90</v>
      </c>
      <c r="F28" s="223"/>
      <c r="G28" s="224"/>
      <c r="H28" s="224"/>
      <c r="I28" s="224"/>
      <c r="J28" s="225"/>
      <c r="K28" s="224">
        <v>2.7699999999999999E-2</v>
      </c>
      <c r="L28" s="224">
        <v>9.5999999999999992E-3</v>
      </c>
      <c r="M28" s="227">
        <v>100</v>
      </c>
      <c r="N28" s="227">
        <v>34</v>
      </c>
      <c r="O28" s="235"/>
      <c r="P28" s="156"/>
      <c r="W28" s="74"/>
      <c r="X28" s="74"/>
      <c r="Y28" s="74"/>
    </row>
    <row r="29" spans="1:25" ht="24.95" customHeight="1" x14ac:dyDescent="0.35">
      <c r="A29" s="91"/>
      <c r="B29" s="92"/>
      <c r="C29" s="232">
        <v>46</v>
      </c>
      <c r="D29" s="244" t="s">
        <v>82</v>
      </c>
      <c r="E29" s="232" t="s">
        <v>54</v>
      </c>
      <c r="F29" s="223">
        <v>7.1199999999999999E-2</v>
      </c>
      <c r="G29" s="224"/>
      <c r="H29" s="224"/>
      <c r="I29" s="224">
        <v>7.4499999999999997E-2</v>
      </c>
      <c r="J29" s="225"/>
      <c r="K29" s="224"/>
      <c r="L29" s="224"/>
      <c r="M29" s="227"/>
      <c r="N29" s="227"/>
      <c r="O29" s="235"/>
      <c r="P29" s="156"/>
      <c r="W29" s="74"/>
      <c r="X29" s="74"/>
      <c r="Y29" s="74"/>
    </row>
    <row r="30" spans="1:25" ht="24.95" customHeight="1" x14ac:dyDescent="0.35">
      <c r="A30" s="91"/>
      <c r="B30" s="92"/>
      <c r="C30" s="232">
        <v>47</v>
      </c>
      <c r="D30" s="244" t="s">
        <v>83</v>
      </c>
      <c r="E30" s="232" t="s">
        <v>54</v>
      </c>
      <c r="F30" s="223">
        <v>5.6800000000000003E-2</v>
      </c>
      <c r="G30" s="224"/>
      <c r="H30" s="224"/>
      <c r="I30" s="224">
        <v>3.1300000000000001E-2</v>
      </c>
      <c r="J30" s="225"/>
      <c r="K30" s="224"/>
      <c r="L30" s="224"/>
      <c r="M30" s="227"/>
      <c r="N30" s="227"/>
      <c r="O30" s="235"/>
      <c r="P30" s="156"/>
      <c r="W30" s="74"/>
      <c r="X30" s="74"/>
      <c r="Y30" s="74"/>
    </row>
    <row r="31" spans="1:25" ht="24.95" customHeight="1" x14ac:dyDescent="0.35">
      <c r="A31" s="91"/>
      <c r="B31" s="92"/>
      <c r="C31" s="232">
        <v>48</v>
      </c>
      <c r="D31" s="244" t="s">
        <v>95</v>
      </c>
      <c r="E31" s="232" t="s">
        <v>54</v>
      </c>
      <c r="F31" s="223">
        <v>8.4199999999999997E-2</v>
      </c>
      <c r="G31" s="224"/>
      <c r="H31" s="224"/>
      <c r="I31" s="224"/>
      <c r="J31" s="225"/>
      <c r="K31" s="224"/>
      <c r="L31" s="224"/>
      <c r="M31" s="227"/>
      <c r="N31" s="227"/>
      <c r="O31" s="235"/>
      <c r="P31" s="156"/>
      <c r="W31" s="74"/>
      <c r="X31" s="74"/>
      <c r="Y31" s="74"/>
    </row>
    <row r="32" spans="1:25" ht="24.95" customHeight="1" x14ac:dyDescent="0.35">
      <c r="A32" s="91"/>
      <c r="B32" s="92"/>
      <c r="C32" s="232">
        <v>49</v>
      </c>
      <c r="D32" s="244" t="s">
        <v>85</v>
      </c>
      <c r="E32" s="242" t="s">
        <v>84</v>
      </c>
      <c r="F32" s="223"/>
      <c r="G32" s="224"/>
      <c r="H32" s="224"/>
      <c r="I32" s="224"/>
      <c r="J32" s="225"/>
      <c r="K32" s="224">
        <v>5.1999999999999998E-3</v>
      </c>
      <c r="L32" s="224"/>
      <c r="M32" s="227">
        <v>20</v>
      </c>
      <c r="N32" s="227"/>
      <c r="O32" s="235"/>
      <c r="P32" s="156"/>
      <c r="W32" s="74"/>
      <c r="X32" s="74"/>
      <c r="Y32" s="74"/>
    </row>
    <row r="33" spans="1:25" ht="24.95" customHeight="1" x14ac:dyDescent="0.35">
      <c r="A33" s="91"/>
      <c r="B33" s="92"/>
      <c r="C33" s="232"/>
      <c r="D33" s="244"/>
      <c r="E33" s="232" t="s">
        <v>90</v>
      </c>
      <c r="F33" s="223"/>
      <c r="G33" s="224"/>
      <c r="H33" s="224"/>
      <c r="I33" s="224"/>
      <c r="J33" s="225"/>
      <c r="K33" s="224">
        <v>1.6E-2</v>
      </c>
      <c r="L33" s="224">
        <v>4.0000000000000001E-3</v>
      </c>
      <c r="M33" s="227">
        <v>81</v>
      </c>
      <c r="N33" s="227">
        <v>20</v>
      </c>
      <c r="O33" s="235"/>
      <c r="P33" s="156"/>
      <c r="W33" s="74"/>
      <c r="X33" s="74"/>
      <c r="Y33" s="74"/>
    </row>
    <row r="34" spans="1:25" ht="24.95" customHeight="1" thickBot="1" x14ac:dyDescent="0.4">
      <c r="A34" s="91"/>
      <c r="B34" s="92"/>
      <c r="C34" s="245"/>
      <c r="D34" s="246"/>
      <c r="E34" s="245"/>
      <c r="F34" s="247"/>
      <c r="G34" s="248"/>
      <c r="H34" s="249"/>
      <c r="I34" s="249"/>
      <c r="J34" s="250"/>
      <c r="K34" s="249"/>
      <c r="L34" s="249"/>
      <c r="M34" s="236"/>
      <c r="N34" s="236"/>
      <c r="O34" s="237"/>
      <c r="P34" s="156"/>
      <c r="W34" s="74"/>
      <c r="X34" s="74"/>
      <c r="Y34" s="74"/>
    </row>
    <row r="35" spans="1:25" ht="24.95" customHeight="1" thickTop="1" thickBot="1" x14ac:dyDescent="0.4">
      <c r="A35" s="91"/>
      <c r="B35" s="92"/>
      <c r="C35" s="126" t="s">
        <v>45</v>
      </c>
      <c r="D35" s="127"/>
      <c r="E35" s="127"/>
      <c r="F35" s="153">
        <f>SUM(F11:F34)</f>
        <v>1.3625</v>
      </c>
      <c r="G35" s="153">
        <f t="shared" ref="G35:J35" si="0">SUM(G11:G34)</f>
        <v>1.4E-2</v>
      </c>
      <c r="H35" s="153">
        <f>SUM(H11:H34)</f>
        <v>5.4099999999999995E-2</v>
      </c>
      <c r="I35" s="153">
        <f>SUM(I11:I34)</f>
        <v>0.61219999999999997</v>
      </c>
      <c r="J35" s="153">
        <f t="shared" si="0"/>
        <v>0.14960000000000001</v>
      </c>
      <c r="K35" s="153">
        <f>SUM(K11:K34)</f>
        <v>0.53139999999999998</v>
      </c>
      <c r="L35" s="153">
        <f>SUM(L11:L34)</f>
        <v>8.5100000000000009E-2</v>
      </c>
      <c r="M35" s="154">
        <f>SUM(M11:M34)</f>
        <v>3430</v>
      </c>
      <c r="N35" s="154">
        <f>SUM(N11:N34)</f>
        <v>292</v>
      </c>
      <c r="O35" s="154">
        <f t="shared" ref="O35" si="1">SUM(O11:O34)</f>
        <v>0</v>
      </c>
      <c r="P35" s="156"/>
      <c r="W35" s="74"/>
    </row>
    <row r="36" spans="1:25" ht="9" customHeight="1" x14ac:dyDescent="0.35">
      <c r="B36" s="92"/>
      <c r="C36" s="158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6"/>
      <c r="W36" s="74"/>
    </row>
    <row r="37" spans="1:25" ht="6.75" customHeight="1" x14ac:dyDescent="0.35">
      <c r="B37" s="92"/>
      <c r="C37" s="158"/>
      <c r="D37" s="159"/>
      <c r="E37" s="159"/>
      <c r="F37" s="158"/>
      <c r="G37" s="158"/>
      <c r="H37" s="158"/>
      <c r="I37" s="158"/>
      <c r="J37" s="158"/>
      <c r="K37" s="158"/>
      <c r="L37" s="158"/>
      <c r="M37" s="155"/>
      <c r="N37" s="158"/>
      <c r="O37" s="158"/>
      <c r="P37" s="156"/>
      <c r="W37" s="74"/>
    </row>
    <row r="38" spans="1:25" ht="34.5" customHeight="1" thickBot="1" x14ac:dyDescent="0.4">
      <c r="B38" s="93"/>
      <c r="C38" s="158" t="s">
        <v>46</v>
      </c>
      <c r="D38" s="158"/>
      <c r="E38" s="158"/>
      <c r="F38" s="158"/>
      <c r="G38" s="158"/>
      <c r="H38" s="158"/>
      <c r="I38" s="158"/>
      <c r="J38" s="158"/>
      <c r="K38" s="158"/>
      <c r="L38" s="278"/>
      <c r="M38" s="279"/>
      <c r="N38" s="279"/>
      <c r="O38" s="279"/>
      <c r="P38" s="280"/>
      <c r="W38" s="74"/>
    </row>
    <row r="39" spans="1:25" ht="24" customHeight="1" x14ac:dyDescent="0.35">
      <c r="A39" s="286"/>
      <c r="B39" s="92"/>
      <c r="C39" s="94" t="s">
        <v>44</v>
      </c>
      <c r="D39" s="158"/>
      <c r="E39" s="158"/>
      <c r="F39" s="158"/>
      <c r="G39" s="158"/>
      <c r="H39" s="158"/>
      <c r="I39" s="158"/>
      <c r="J39" s="158"/>
      <c r="K39" s="158"/>
      <c r="L39" s="293"/>
      <c r="M39" s="294"/>
      <c r="N39" s="294"/>
      <c r="O39" s="294"/>
      <c r="P39" s="295"/>
    </row>
    <row r="40" spans="1:25" ht="24" customHeight="1" x14ac:dyDescent="0.35">
      <c r="A40" s="286"/>
      <c r="B40" s="92"/>
      <c r="C40" s="285"/>
      <c r="D40" s="285"/>
      <c r="E40" s="285"/>
      <c r="F40" s="285"/>
      <c r="G40" s="285"/>
      <c r="H40" s="285"/>
      <c r="I40" s="285"/>
      <c r="J40" s="285"/>
      <c r="K40" s="158"/>
      <c r="L40" s="281" t="s">
        <v>22</v>
      </c>
      <c r="M40" s="282"/>
      <c r="N40" s="282"/>
      <c r="O40" s="282"/>
      <c r="P40" s="283"/>
    </row>
    <row r="41" spans="1:25" ht="24" customHeight="1" x14ac:dyDescent="0.35">
      <c r="A41" s="286"/>
      <c r="B41" s="92"/>
      <c r="C41" s="285"/>
      <c r="D41" s="285"/>
      <c r="E41" s="285"/>
      <c r="F41" s="285"/>
      <c r="G41" s="285"/>
      <c r="H41" s="285"/>
      <c r="I41" s="285"/>
      <c r="J41" s="285"/>
      <c r="K41" s="158"/>
      <c r="L41" s="281" t="s">
        <v>16</v>
      </c>
      <c r="M41" s="282"/>
      <c r="N41" s="282"/>
      <c r="O41" s="282"/>
      <c r="P41" s="283"/>
    </row>
    <row r="42" spans="1:25" ht="24" customHeight="1" x14ac:dyDescent="0.35">
      <c r="A42" s="286"/>
      <c r="B42" s="92"/>
      <c r="C42" s="285"/>
      <c r="D42" s="285"/>
      <c r="E42" s="285"/>
      <c r="F42" s="285"/>
      <c r="G42" s="285"/>
      <c r="H42" s="285"/>
      <c r="I42" s="285"/>
      <c r="J42" s="285"/>
      <c r="K42" s="158"/>
      <c r="L42" s="287" t="str">
        <f>'DATA ENTRY PAGE'!L42:P42</f>
        <v>12/3/2019</v>
      </c>
      <c r="M42" s="296"/>
      <c r="N42" s="296"/>
      <c r="O42" s="296"/>
      <c r="P42" s="297"/>
    </row>
    <row r="43" spans="1:25" ht="24" customHeight="1" x14ac:dyDescent="0.35">
      <c r="A43" s="286"/>
      <c r="B43" s="92"/>
      <c r="C43" s="285"/>
      <c r="D43" s="285"/>
      <c r="E43" s="285"/>
      <c r="F43" s="285"/>
      <c r="G43" s="285"/>
      <c r="H43" s="285"/>
      <c r="I43" s="285"/>
      <c r="J43" s="285"/>
      <c r="K43" s="158"/>
      <c r="L43" s="287" t="s">
        <v>87</v>
      </c>
      <c r="M43" s="288"/>
      <c r="N43" s="288"/>
      <c r="O43" s="288"/>
      <c r="P43" s="289"/>
    </row>
    <row r="44" spans="1:25" ht="24" customHeight="1" x14ac:dyDescent="0.35">
      <c r="A44" s="286"/>
      <c r="B44" s="92"/>
      <c r="C44" s="285"/>
      <c r="D44" s="285"/>
      <c r="E44" s="285"/>
      <c r="F44" s="285"/>
      <c r="G44" s="285"/>
      <c r="H44" s="285"/>
      <c r="I44" s="285"/>
      <c r="J44" s="285"/>
      <c r="K44" s="158"/>
      <c r="L44" s="287" t="s">
        <v>88</v>
      </c>
      <c r="M44" s="288"/>
      <c r="N44" s="288"/>
      <c r="O44" s="288"/>
      <c r="P44" s="289"/>
    </row>
    <row r="45" spans="1:25" ht="24" customHeight="1" x14ac:dyDescent="0.35">
      <c r="A45" s="286"/>
      <c r="B45" s="92"/>
      <c r="C45" s="285"/>
      <c r="D45" s="285"/>
      <c r="E45" s="285"/>
      <c r="F45" s="285"/>
      <c r="G45" s="285"/>
      <c r="H45" s="285"/>
      <c r="I45" s="285"/>
      <c r="J45" s="285"/>
      <c r="K45" s="158"/>
      <c r="L45" s="287" t="s">
        <v>89</v>
      </c>
      <c r="M45" s="288"/>
      <c r="N45" s="288"/>
      <c r="O45" s="288"/>
      <c r="P45" s="289"/>
    </row>
    <row r="46" spans="1:25" ht="24" customHeight="1" thickBot="1" x14ac:dyDescent="0.4">
      <c r="A46" s="286"/>
      <c r="B46" s="136" t="s">
        <v>50</v>
      </c>
      <c r="C46" s="160"/>
      <c r="D46" s="157"/>
      <c r="E46" s="157"/>
      <c r="F46" s="160"/>
      <c r="G46" s="160"/>
      <c r="H46" s="160"/>
      <c r="I46" s="160"/>
      <c r="J46" s="160"/>
      <c r="K46" s="161"/>
      <c r="L46" s="104" t="s">
        <v>37</v>
      </c>
      <c r="M46" s="135">
        <f>'DATA ENTRY PAGE (2)'!M46+1</f>
        <v>117</v>
      </c>
      <c r="N46" s="105" t="s">
        <v>48</v>
      </c>
      <c r="O46" s="135">
        <f>'DATA ENTRY PAGE'!O46</f>
        <v>119</v>
      </c>
      <c r="P46" s="106"/>
    </row>
    <row r="51" spans="3:11" ht="35.25" x14ac:dyDescent="0.5">
      <c r="E51" s="124" t="s">
        <v>51</v>
      </c>
    </row>
    <row r="54" spans="3:11" ht="30" x14ac:dyDescent="0.4">
      <c r="C54" s="103"/>
      <c r="K54" s="95"/>
    </row>
    <row r="55" spans="3:11" x14ac:dyDescent="0.35">
      <c r="C55" s="74"/>
    </row>
    <row r="75" spans="7:14" ht="61.5" x14ac:dyDescent="0.85">
      <c r="G75" s="284"/>
      <c r="H75" s="284"/>
      <c r="I75" s="284"/>
      <c r="J75" s="284"/>
      <c r="K75" s="284"/>
      <c r="L75" s="284"/>
      <c r="M75" s="284"/>
      <c r="N75" s="96"/>
    </row>
    <row r="76" spans="7:14" ht="33" x14ac:dyDescent="0.45">
      <c r="G76" s="97"/>
      <c r="H76" s="97"/>
      <c r="I76" s="97"/>
      <c r="J76" s="97"/>
      <c r="K76" s="97"/>
      <c r="L76" s="97"/>
      <c r="M76" s="97"/>
      <c r="N76" s="97"/>
    </row>
    <row r="77" spans="7:14" ht="27.75" x14ac:dyDescent="0.4">
      <c r="G77" s="273"/>
      <c r="H77" s="273"/>
      <c r="I77" s="273"/>
      <c r="J77" s="273"/>
      <c r="K77" s="273"/>
      <c r="L77" s="273"/>
      <c r="M77" s="273"/>
      <c r="N77" s="95"/>
    </row>
    <row r="78" spans="7:14" ht="27.75" x14ac:dyDescent="0.4">
      <c r="G78" s="273"/>
      <c r="H78" s="273"/>
      <c r="I78" s="273"/>
      <c r="J78" s="273"/>
      <c r="K78" s="273"/>
      <c r="L78" s="273"/>
      <c r="M78" s="273"/>
      <c r="N78" s="95"/>
    </row>
    <row r="79" spans="7:14" ht="27.75" x14ac:dyDescent="0.4">
      <c r="G79" s="273"/>
      <c r="H79" s="273"/>
      <c r="I79" s="273"/>
      <c r="J79" s="273"/>
      <c r="K79" s="273"/>
      <c r="L79" s="273"/>
      <c r="M79" s="273"/>
      <c r="N79" s="95"/>
    </row>
    <row r="80" spans="7:14" ht="27.75" x14ac:dyDescent="0.4">
      <c r="G80" s="273"/>
      <c r="H80" s="273"/>
      <c r="I80" s="273"/>
      <c r="J80" s="273"/>
      <c r="K80" s="273"/>
      <c r="L80" s="273"/>
      <c r="M80" s="273"/>
      <c r="N80" s="95"/>
    </row>
    <row r="81" spans="7:14" ht="27.75" x14ac:dyDescent="0.4">
      <c r="G81" s="273"/>
      <c r="H81" s="273"/>
      <c r="I81" s="273"/>
      <c r="J81" s="273"/>
      <c r="K81" s="273"/>
      <c r="L81" s="273"/>
      <c r="M81" s="273"/>
      <c r="N81" s="95"/>
    </row>
    <row r="82" spans="7:14" ht="27.75" x14ac:dyDescent="0.4">
      <c r="G82" s="273"/>
      <c r="H82" s="273"/>
      <c r="I82" s="273"/>
      <c r="J82" s="273"/>
      <c r="K82" s="273"/>
      <c r="L82" s="273"/>
      <c r="M82" s="273"/>
      <c r="N82" s="95"/>
    </row>
    <row r="83" spans="7:14" x14ac:dyDescent="0.35">
      <c r="G83" s="98"/>
      <c r="H83" s="99"/>
      <c r="I83" s="99"/>
      <c r="J83" s="98"/>
      <c r="K83" s="98"/>
      <c r="L83" s="98"/>
      <c r="M83" s="98"/>
      <c r="N83" s="98"/>
    </row>
    <row r="84" spans="7:14" x14ac:dyDescent="0.35">
      <c r="G84" s="100"/>
      <c r="H84" s="101"/>
      <c r="I84" s="101"/>
      <c r="J84" s="98"/>
      <c r="K84" s="98"/>
      <c r="L84" s="290"/>
      <c r="M84" s="290"/>
      <c r="N84" s="102"/>
    </row>
  </sheetData>
  <sheetProtection formatCells="0" formatColumns="0" formatRows="0" insertColumns="0" insertRows="0" insertHyperlinks="0" deleteColumns="0" deleteRows="0" selectLockedCells="1" sort="0" autoFilter="0" pivotTables="0"/>
  <mergeCells count="28">
    <mergeCell ref="G79:M79"/>
    <mergeCell ref="G80:M80"/>
    <mergeCell ref="G81:M81"/>
    <mergeCell ref="G82:M82"/>
    <mergeCell ref="L84:M84"/>
    <mergeCell ref="G78:M78"/>
    <mergeCell ref="C42:J42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C4:O4"/>
    <mergeCell ref="F5:J5"/>
    <mergeCell ref="K5:O5"/>
    <mergeCell ref="L38:P38"/>
    <mergeCell ref="A39:A42"/>
    <mergeCell ref="L39:P39"/>
    <mergeCell ref="C40:J40"/>
    <mergeCell ref="L40:P40"/>
    <mergeCell ref="C41:J41"/>
    <mergeCell ref="L41:P41"/>
  </mergeCells>
  <printOptions horizontalCentered="1" verticalCentered="1"/>
  <pageMargins left="0.25" right="0.25" top="0.75" bottom="0.75" header="0.3" footer="0.3"/>
  <pageSetup scale="4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>
    <pageSetUpPr fitToPage="1"/>
  </sheetPr>
  <dimension ref="A1:Z84"/>
  <sheetViews>
    <sheetView showGridLines="0" zoomScale="50" zoomScaleNormal="50" zoomScaleSheetLayoutView="50" workbookViewId="0">
      <selection activeCell="E33" sqref="E33"/>
    </sheetView>
  </sheetViews>
  <sheetFormatPr defaultRowHeight="23.25" x14ac:dyDescent="0.35"/>
  <cols>
    <col min="1" max="1" width="6.140625" style="72" customWidth="1"/>
    <col min="2" max="2" width="3.28515625" style="72" customWidth="1"/>
    <col min="3" max="3" width="15.42578125" style="72" customWidth="1"/>
    <col min="4" max="4" width="37.7109375" style="73" customWidth="1"/>
    <col min="5" max="5" width="47.42578125" style="73" customWidth="1"/>
    <col min="6" max="6" width="19.28515625" style="72" customWidth="1"/>
    <col min="7" max="7" width="18.42578125" style="72" customWidth="1"/>
    <col min="8" max="8" width="17.85546875" style="72" customWidth="1"/>
    <col min="9" max="9" width="20.140625" style="72" customWidth="1"/>
    <col min="10" max="10" width="17" style="72" customWidth="1"/>
    <col min="11" max="11" width="18.5703125" style="72" customWidth="1"/>
    <col min="12" max="12" width="16.42578125" style="72" customWidth="1"/>
    <col min="13" max="13" width="19.5703125" style="73" bestFit="1" customWidth="1"/>
    <col min="14" max="14" width="20.140625" style="72" customWidth="1"/>
    <col min="15" max="15" width="15.28515625" style="72" customWidth="1"/>
    <col min="16" max="16" width="5" style="72" customWidth="1"/>
    <col min="17" max="17" width="3.7109375" style="72" customWidth="1"/>
    <col min="18" max="18" width="21.28515625" style="74" bestFit="1" customWidth="1"/>
    <col min="19" max="19" width="21.5703125" style="74" customWidth="1"/>
    <col min="20" max="20" width="19.5703125" style="74" customWidth="1"/>
    <col min="21" max="21" width="23.28515625" style="74" customWidth="1"/>
    <col min="22" max="22" width="28.42578125" style="74" customWidth="1"/>
    <col min="23" max="23" width="19.140625" style="72" customWidth="1"/>
    <col min="24" max="24" width="24.7109375" style="72" customWidth="1"/>
    <col min="25" max="25" width="19" style="72" customWidth="1"/>
    <col min="26" max="16384" width="9.140625" style="72"/>
  </cols>
  <sheetData>
    <row r="1" spans="1:26" ht="24" thickBot="1" x14ac:dyDescent="0.4"/>
    <row r="2" spans="1:26" ht="24" thickBot="1" x14ac:dyDescent="0.4">
      <c r="B2" s="75"/>
      <c r="C2" s="76"/>
      <c r="D2" s="77"/>
      <c r="E2" s="77"/>
      <c r="F2" s="76"/>
      <c r="G2" s="76"/>
      <c r="H2" s="76"/>
      <c r="I2" s="76"/>
      <c r="J2" s="76"/>
      <c r="K2" s="76"/>
      <c r="L2" s="76"/>
      <c r="M2" s="77"/>
      <c r="N2" s="76"/>
      <c r="O2" s="76"/>
      <c r="P2" s="78"/>
    </row>
    <row r="3" spans="1:26" x14ac:dyDescent="0.35">
      <c r="B3" s="92"/>
      <c r="C3" s="75"/>
      <c r="D3" s="77"/>
      <c r="E3" s="77"/>
      <c r="F3" s="76"/>
      <c r="G3" s="76"/>
      <c r="H3" s="76"/>
      <c r="I3" s="76"/>
      <c r="J3" s="76"/>
      <c r="K3" s="76"/>
      <c r="L3" s="76"/>
      <c r="M3" s="77"/>
      <c r="N3" s="76"/>
      <c r="O3" s="78"/>
      <c r="P3" s="79"/>
    </row>
    <row r="4" spans="1:26" ht="28.5" customHeight="1" thickBot="1" x14ac:dyDescent="0.45">
      <c r="B4" s="92"/>
      <c r="C4" s="270" t="s">
        <v>49</v>
      </c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2"/>
      <c r="P4" s="79"/>
    </row>
    <row r="5" spans="1:26" ht="21.75" customHeight="1" thickBot="1" x14ac:dyDescent="0.45">
      <c r="B5" s="92"/>
      <c r="C5" s="162"/>
      <c r="D5" s="108"/>
      <c r="E5" s="108"/>
      <c r="F5" s="277" t="s">
        <v>24</v>
      </c>
      <c r="G5" s="275"/>
      <c r="H5" s="275"/>
      <c r="I5" s="275"/>
      <c r="J5" s="276"/>
      <c r="K5" s="274" t="s">
        <v>23</v>
      </c>
      <c r="L5" s="275"/>
      <c r="M5" s="275"/>
      <c r="N5" s="275"/>
      <c r="O5" s="276"/>
      <c r="P5" s="156"/>
      <c r="S5" s="109"/>
      <c r="T5" s="109"/>
      <c r="U5" s="109"/>
      <c r="V5" s="109"/>
      <c r="W5" s="109"/>
      <c r="X5" s="109"/>
      <c r="Y5" s="109"/>
    </row>
    <row r="6" spans="1:26" ht="21.75" customHeight="1" x14ac:dyDescent="0.35">
      <c r="B6" s="92"/>
      <c r="C6" s="163"/>
      <c r="D6" s="164"/>
      <c r="E6" s="165"/>
      <c r="F6" s="131"/>
      <c r="G6" s="166"/>
      <c r="H6" s="80"/>
      <c r="I6" s="166"/>
      <c r="J6" s="81" t="s">
        <v>26</v>
      </c>
      <c r="K6" s="167"/>
      <c r="L6" s="166"/>
      <c r="M6" s="80" t="s">
        <v>1</v>
      </c>
      <c r="N6" s="80" t="s">
        <v>1</v>
      </c>
      <c r="O6" s="81"/>
      <c r="P6" s="156"/>
      <c r="S6" s="107"/>
      <c r="T6" s="107"/>
      <c r="U6" s="107"/>
      <c r="V6" s="107"/>
      <c r="W6" s="107"/>
      <c r="X6" s="107"/>
      <c r="Y6" s="107"/>
    </row>
    <row r="7" spans="1:26" x14ac:dyDescent="0.35">
      <c r="B7" s="92"/>
      <c r="C7" s="128"/>
      <c r="D7" s="108"/>
      <c r="E7" s="125"/>
      <c r="F7" s="84" t="s">
        <v>27</v>
      </c>
      <c r="G7" s="85" t="s">
        <v>34</v>
      </c>
      <c r="H7" s="85" t="s">
        <v>6</v>
      </c>
      <c r="I7" s="85" t="s">
        <v>0</v>
      </c>
      <c r="J7" s="83" t="s">
        <v>7</v>
      </c>
      <c r="K7" s="82" t="s">
        <v>27</v>
      </c>
      <c r="L7" s="85" t="s">
        <v>36</v>
      </c>
      <c r="M7" s="85" t="s">
        <v>8</v>
      </c>
      <c r="N7" s="85" t="s">
        <v>8</v>
      </c>
      <c r="O7" s="83" t="s">
        <v>17</v>
      </c>
      <c r="P7" s="156"/>
      <c r="S7" s="107"/>
      <c r="T7" s="107"/>
      <c r="U7" s="107"/>
      <c r="V7" s="107"/>
      <c r="W7" s="107"/>
      <c r="X7" s="107"/>
      <c r="Y7" s="107"/>
    </row>
    <row r="8" spans="1:26" x14ac:dyDescent="0.35">
      <c r="B8" s="92"/>
      <c r="C8" s="128" t="s">
        <v>2</v>
      </c>
      <c r="D8" s="108" t="s">
        <v>3</v>
      </c>
      <c r="E8" s="125" t="s">
        <v>4</v>
      </c>
      <c r="F8" s="84" t="s">
        <v>5</v>
      </c>
      <c r="G8" s="85" t="s">
        <v>5</v>
      </c>
      <c r="H8" s="85" t="s">
        <v>31</v>
      </c>
      <c r="I8" s="85" t="s">
        <v>7</v>
      </c>
      <c r="J8" s="83" t="s">
        <v>31</v>
      </c>
      <c r="K8" s="82" t="s">
        <v>33</v>
      </c>
      <c r="L8" s="85" t="s">
        <v>35</v>
      </c>
      <c r="M8" s="85" t="s">
        <v>38</v>
      </c>
      <c r="N8" s="85" t="s">
        <v>38</v>
      </c>
      <c r="O8" s="83" t="s">
        <v>18</v>
      </c>
      <c r="P8" s="156"/>
      <c r="S8" s="107"/>
      <c r="T8" s="107"/>
      <c r="U8" s="107"/>
      <c r="V8" s="107"/>
      <c r="W8" s="107"/>
      <c r="X8" s="107"/>
      <c r="Y8" s="107"/>
    </row>
    <row r="9" spans="1:26" x14ac:dyDescent="0.35">
      <c r="B9" s="92"/>
      <c r="C9" s="128" t="s">
        <v>9</v>
      </c>
      <c r="D9" s="108" t="s">
        <v>11</v>
      </c>
      <c r="E9" s="125" t="s">
        <v>15</v>
      </c>
      <c r="F9" s="84" t="s">
        <v>10</v>
      </c>
      <c r="G9" s="85" t="s">
        <v>10</v>
      </c>
      <c r="H9" s="85" t="s">
        <v>32</v>
      </c>
      <c r="I9" s="85" t="s">
        <v>30</v>
      </c>
      <c r="J9" s="83" t="s">
        <v>32</v>
      </c>
      <c r="K9" s="82" t="s">
        <v>28</v>
      </c>
      <c r="L9" s="85" t="s">
        <v>28</v>
      </c>
      <c r="M9" s="85" t="s">
        <v>27</v>
      </c>
      <c r="N9" s="85" t="s">
        <v>42</v>
      </c>
      <c r="O9" s="83" t="s">
        <v>19</v>
      </c>
      <c r="P9" s="156"/>
      <c r="S9" s="107"/>
      <c r="T9" s="107"/>
      <c r="U9" s="107"/>
      <c r="V9" s="107"/>
      <c r="W9" s="107"/>
      <c r="X9" s="107"/>
      <c r="Y9" s="107"/>
    </row>
    <row r="10" spans="1:26" ht="24" thickBot="1" x14ac:dyDescent="0.4">
      <c r="B10" s="92"/>
      <c r="C10" s="129"/>
      <c r="D10" s="127"/>
      <c r="E10" s="130"/>
      <c r="F10" s="88" t="s">
        <v>20</v>
      </c>
      <c r="G10" s="89" t="s">
        <v>20</v>
      </c>
      <c r="H10" s="89" t="s">
        <v>20</v>
      </c>
      <c r="I10" s="89" t="s">
        <v>20</v>
      </c>
      <c r="J10" s="87" t="s">
        <v>20</v>
      </c>
      <c r="K10" s="86" t="s">
        <v>20</v>
      </c>
      <c r="L10" s="89" t="s">
        <v>20</v>
      </c>
      <c r="M10" s="89" t="s">
        <v>21</v>
      </c>
      <c r="N10" s="89" t="s">
        <v>21</v>
      </c>
      <c r="O10" s="87" t="s">
        <v>21</v>
      </c>
      <c r="P10" s="156"/>
      <c r="S10" s="107"/>
      <c r="T10" s="107"/>
      <c r="U10" s="107"/>
      <c r="V10" s="107"/>
      <c r="W10" s="107"/>
      <c r="X10" s="107"/>
      <c r="Y10" s="107"/>
      <c r="Z10" s="90"/>
    </row>
    <row r="11" spans="1:26" ht="24.95" customHeight="1" x14ac:dyDescent="0.35">
      <c r="A11" s="91"/>
      <c r="B11" s="92"/>
      <c r="C11" s="141">
        <v>50</v>
      </c>
      <c r="D11" s="211" t="s">
        <v>86</v>
      </c>
      <c r="E11" s="212" t="s">
        <v>54</v>
      </c>
      <c r="F11" s="63"/>
      <c r="G11" s="63"/>
      <c r="H11" s="63"/>
      <c r="I11" s="63"/>
      <c r="J11" s="62"/>
      <c r="K11" s="63">
        <v>1.38E-2</v>
      </c>
      <c r="L11" s="63">
        <v>1.2999999999999999E-3</v>
      </c>
      <c r="M11" s="146">
        <v>128</v>
      </c>
      <c r="N11" s="147">
        <v>6</v>
      </c>
      <c r="O11" s="148"/>
      <c r="P11" s="156"/>
      <c r="W11" s="74"/>
      <c r="X11" s="74"/>
      <c r="Y11" s="74"/>
    </row>
    <row r="12" spans="1:26" ht="24.95" customHeight="1" x14ac:dyDescent="0.35">
      <c r="A12" s="91"/>
      <c r="B12" s="92"/>
      <c r="C12" s="142">
        <v>51</v>
      </c>
      <c r="D12" s="210" t="s">
        <v>99</v>
      </c>
      <c r="E12" s="213" t="s">
        <v>100</v>
      </c>
      <c r="F12" s="63"/>
      <c r="G12" s="63"/>
      <c r="H12" s="63"/>
      <c r="I12" s="63"/>
      <c r="J12" s="62"/>
      <c r="K12" s="63">
        <v>1.4E-3</v>
      </c>
      <c r="L12" s="63"/>
      <c r="M12" s="149">
        <v>13</v>
      </c>
      <c r="N12" s="149"/>
      <c r="O12" s="150"/>
      <c r="P12" s="156"/>
      <c r="W12" s="74"/>
      <c r="X12" s="74"/>
      <c r="Y12" s="74"/>
    </row>
    <row r="13" spans="1:26" ht="24.95" customHeight="1" x14ac:dyDescent="0.35">
      <c r="A13" s="91"/>
      <c r="B13" s="92"/>
      <c r="C13" s="142">
        <v>52</v>
      </c>
      <c r="D13" s="210" t="s">
        <v>138</v>
      </c>
      <c r="E13" s="37" t="s">
        <v>90</v>
      </c>
      <c r="F13" s="63"/>
      <c r="G13" s="63"/>
      <c r="H13" s="63"/>
      <c r="I13" s="63"/>
      <c r="J13" s="62"/>
      <c r="K13" s="63">
        <v>1E-3</v>
      </c>
      <c r="L13" s="63">
        <v>1E-3</v>
      </c>
      <c r="M13" s="147">
        <v>20</v>
      </c>
      <c r="N13" s="147">
        <v>12</v>
      </c>
      <c r="O13" s="150"/>
      <c r="P13" s="156"/>
      <c r="W13" s="74"/>
      <c r="X13" s="74"/>
      <c r="Y13" s="74"/>
    </row>
    <row r="14" spans="1:26" ht="24.95" customHeight="1" x14ac:dyDescent="0.35">
      <c r="A14" s="91"/>
      <c r="B14" s="92"/>
      <c r="C14" s="142"/>
      <c r="D14" s="142"/>
      <c r="E14" s="143"/>
      <c r="F14" s="63"/>
      <c r="G14" s="63"/>
      <c r="H14" s="63"/>
      <c r="I14" s="63"/>
      <c r="J14" s="62"/>
      <c r="K14" s="63"/>
      <c r="L14" s="63"/>
      <c r="M14" s="147"/>
      <c r="N14" s="147"/>
      <c r="O14" s="150"/>
      <c r="P14" s="156"/>
      <c r="W14" s="74"/>
      <c r="X14" s="74"/>
      <c r="Y14" s="74"/>
    </row>
    <row r="15" spans="1:26" ht="24.95" customHeight="1" x14ac:dyDescent="0.35">
      <c r="A15" s="91"/>
      <c r="B15" s="92"/>
      <c r="C15" s="142"/>
      <c r="D15" s="210"/>
      <c r="E15" s="143"/>
      <c r="F15" s="63"/>
      <c r="G15" s="63"/>
      <c r="H15" s="63"/>
      <c r="I15" s="63"/>
      <c r="J15" s="62"/>
      <c r="K15" s="63"/>
      <c r="L15" s="63"/>
      <c r="M15" s="147"/>
      <c r="N15" s="147"/>
      <c r="O15" s="150"/>
      <c r="P15" s="156"/>
      <c r="W15" s="74"/>
      <c r="X15" s="74"/>
      <c r="Y15" s="74"/>
    </row>
    <row r="16" spans="1:26" ht="24.95" customHeight="1" x14ac:dyDescent="0.35">
      <c r="A16" s="91"/>
      <c r="B16" s="92"/>
      <c r="C16" s="142"/>
      <c r="D16" s="210"/>
      <c r="E16" s="143"/>
      <c r="F16" s="63"/>
      <c r="G16" s="63"/>
      <c r="H16" s="63"/>
      <c r="I16" s="63"/>
      <c r="J16" s="62"/>
      <c r="K16" s="63"/>
      <c r="L16" s="63"/>
      <c r="M16" s="151"/>
      <c r="N16" s="151"/>
      <c r="O16" s="152"/>
      <c r="P16" s="156"/>
      <c r="R16" s="72"/>
      <c r="S16" s="72"/>
      <c r="W16" s="74"/>
      <c r="X16" s="74"/>
      <c r="Y16" s="74"/>
    </row>
    <row r="17" spans="1:25" ht="24.95" customHeight="1" x14ac:dyDescent="0.35">
      <c r="A17" s="91"/>
      <c r="B17" s="92"/>
      <c r="C17" s="142"/>
      <c r="D17" s="210"/>
      <c r="E17" s="143"/>
      <c r="F17" s="63"/>
      <c r="G17" s="63"/>
      <c r="H17" s="63"/>
      <c r="I17" s="63"/>
      <c r="J17" s="62"/>
      <c r="K17" s="63"/>
      <c r="L17" s="63"/>
      <c r="M17" s="151"/>
      <c r="N17" s="151"/>
      <c r="O17" s="152"/>
      <c r="P17" s="156"/>
      <c r="W17" s="74"/>
      <c r="X17" s="74"/>
      <c r="Y17" s="74"/>
    </row>
    <row r="18" spans="1:25" ht="24.95" customHeight="1" x14ac:dyDescent="0.35">
      <c r="A18" s="91"/>
      <c r="B18" s="92"/>
      <c r="C18" s="142"/>
      <c r="D18" s="210"/>
      <c r="E18" s="143"/>
      <c r="F18" s="63"/>
      <c r="G18" s="63"/>
      <c r="H18" s="63"/>
      <c r="I18" s="63"/>
      <c r="J18" s="62"/>
      <c r="K18" s="63"/>
      <c r="L18" s="63"/>
      <c r="M18" s="151"/>
      <c r="N18" s="151"/>
      <c r="O18" s="152"/>
      <c r="P18" s="156"/>
      <c r="W18" s="74"/>
      <c r="X18" s="74"/>
      <c r="Y18" s="74"/>
    </row>
    <row r="19" spans="1:25" ht="24.95" customHeight="1" x14ac:dyDescent="0.35">
      <c r="A19" s="91"/>
      <c r="B19" s="92"/>
      <c r="C19" s="142"/>
      <c r="D19" s="210"/>
      <c r="E19" s="143"/>
      <c r="F19" s="63"/>
      <c r="G19" s="63"/>
      <c r="H19" s="63"/>
      <c r="I19" s="63"/>
      <c r="J19" s="62"/>
      <c r="K19" s="63"/>
      <c r="L19" s="63"/>
      <c r="M19" s="147"/>
      <c r="N19" s="147"/>
      <c r="O19" s="150"/>
      <c r="P19" s="156"/>
      <c r="W19" s="74"/>
      <c r="X19" s="74"/>
      <c r="Y19" s="74"/>
    </row>
    <row r="20" spans="1:25" ht="24.95" customHeight="1" x14ac:dyDescent="0.35">
      <c r="A20" s="91"/>
      <c r="B20" s="92"/>
      <c r="C20" s="142"/>
      <c r="D20" s="210"/>
      <c r="E20" s="143"/>
      <c r="F20" s="63"/>
      <c r="G20" s="63"/>
      <c r="H20" s="63"/>
      <c r="I20" s="63"/>
      <c r="J20" s="62"/>
      <c r="K20" s="63"/>
      <c r="L20" s="63"/>
      <c r="M20" s="151"/>
      <c r="N20" s="151"/>
      <c r="O20" s="152"/>
      <c r="P20" s="156"/>
      <c r="W20" s="74"/>
      <c r="X20" s="74"/>
      <c r="Y20" s="74"/>
    </row>
    <row r="21" spans="1:25" ht="24.95" customHeight="1" x14ac:dyDescent="0.35">
      <c r="A21" s="91"/>
      <c r="B21" s="92"/>
      <c r="C21" s="142"/>
      <c r="D21" s="210"/>
      <c r="E21" s="143"/>
      <c r="F21" s="63"/>
      <c r="G21" s="63"/>
      <c r="H21" s="63"/>
      <c r="I21" s="63"/>
      <c r="J21" s="62"/>
      <c r="K21" s="63"/>
      <c r="L21" s="63"/>
      <c r="M21" s="147"/>
      <c r="N21" s="147"/>
      <c r="O21" s="150"/>
      <c r="P21" s="156"/>
      <c r="W21" s="74"/>
      <c r="X21" s="74"/>
      <c r="Y21" s="108"/>
    </row>
    <row r="22" spans="1:25" ht="24.95" customHeight="1" x14ac:dyDescent="0.35">
      <c r="A22" s="91"/>
      <c r="B22" s="92"/>
      <c r="C22" s="142"/>
      <c r="D22" s="142"/>
      <c r="E22" s="37"/>
      <c r="F22" s="63"/>
      <c r="G22" s="63"/>
      <c r="H22" s="63"/>
      <c r="I22" s="63"/>
      <c r="J22" s="62"/>
      <c r="K22" s="63"/>
      <c r="L22" s="63"/>
      <c r="M22" s="147"/>
      <c r="N22" s="147"/>
      <c r="O22" s="150"/>
      <c r="P22" s="156"/>
      <c r="W22" s="74"/>
      <c r="X22" s="74"/>
      <c r="Y22" s="108"/>
    </row>
    <row r="23" spans="1:25" ht="24.95" customHeight="1" x14ac:dyDescent="0.35">
      <c r="A23" s="91"/>
      <c r="B23" s="92"/>
      <c r="C23" s="142"/>
      <c r="D23" s="142"/>
      <c r="E23" s="143"/>
      <c r="F23" s="63"/>
      <c r="G23" s="63"/>
      <c r="H23" s="63"/>
      <c r="I23" s="63"/>
      <c r="J23" s="62"/>
      <c r="K23" s="63"/>
      <c r="L23" s="63"/>
      <c r="M23" s="147"/>
      <c r="N23" s="147"/>
      <c r="O23" s="150"/>
      <c r="P23" s="156"/>
      <c r="W23" s="74"/>
      <c r="X23" s="74"/>
      <c r="Y23" s="108"/>
    </row>
    <row r="24" spans="1:25" ht="24.95" customHeight="1" x14ac:dyDescent="0.35">
      <c r="A24" s="91"/>
      <c r="B24" s="92"/>
      <c r="C24" s="142"/>
      <c r="D24" s="214" t="str">
        <f>"TOTAL PAGE " &amp; $M$46-0</f>
        <v>TOTAL PAGE 118</v>
      </c>
      <c r="E24" s="37"/>
      <c r="F24" s="63">
        <f t="shared" ref="F24:O24" si="0">SUM(F11:F19)</f>
        <v>0</v>
      </c>
      <c r="G24" s="63">
        <f t="shared" si="0"/>
        <v>0</v>
      </c>
      <c r="H24" s="63">
        <f t="shared" si="0"/>
        <v>0</v>
      </c>
      <c r="I24" s="63">
        <f t="shared" si="0"/>
        <v>0</v>
      </c>
      <c r="J24" s="62">
        <f t="shared" si="0"/>
        <v>0</v>
      </c>
      <c r="K24" s="63">
        <f>SUM(K11:K19)</f>
        <v>1.6199999999999999E-2</v>
      </c>
      <c r="L24" s="63">
        <f>SUM(L11:L19)</f>
        <v>2.3E-3</v>
      </c>
      <c r="M24" s="147">
        <f>SUM(M11:M19)</f>
        <v>161</v>
      </c>
      <c r="N24" s="147">
        <f t="shared" si="0"/>
        <v>18</v>
      </c>
      <c r="O24" s="150">
        <f t="shared" si="0"/>
        <v>0</v>
      </c>
      <c r="P24" s="156"/>
      <c r="W24" s="74"/>
      <c r="X24" s="74"/>
      <c r="Y24" s="108"/>
    </row>
    <row r="25" spans="1:25" ht="24.95" customHeight="1" x14ac:dyDescent="0.35">
      <c r="A25" s="91"/>
      <c r="B25" s="92"/>
      <c r="C25" s="142"/>
      <c r="D25" s="142"/>
      <c r="E25" s="143"/>
      <c r="F25" s="63"/>
      <c r="G25" s="63"/>
      <c r="H25" s="63"/>
      <c r="I25" s="63"/>
      <c r="J25" s="62"/>
      <c r="K25" s="63"/>
      <c r="L25" s="63"/>
      <c r="M25" s="147"/>
      <c r="N25" s="147"/>
      <c r="O25" s="150"/>
      <c r="P25" s="156"/>
      <c r="W25" s="74"/>
      <c r="X25" s="74"/>
      <c r="Y25" s="74"/>
    </row>
    <row r="26" spans="1:25" ht="24.95" customHeight="1" x14ac:dyDescent="0.35">
      <c r="A26" s="91"/>
      <c r="B26" s="92"/>
      <c r="C26" s="142"/>
      <c r="D26" s="214" t="str">
        <f>"TOTAL PAGE " &amp; $M$46-3</f>
        <v>TOTAL PAGE 115</v>
      </c>
      <c r="E26" s="37"/>
      <c r="F26" s="63">
        <f>'DATA ENTRY PAGE'!F35</f>
        <v>5.3905999999999992</v>
      </c>
      <c r="G26" s="63">
        <f>'DATA ENTRY PAGE'!G35</f>
        <v>1.12E-2</v>
      </c>
      <c r="H26" s="63">
        <f>'DATA ENTRY PAGE'!H35</f>
        <v>0.58830000000000005</v>
      </c>
      <c r="I26" s="63">
        <f>'DATA ENTRY PAGE'!I35</f>
        <v>0.69109999999999994</v>
      </c>
      <c r="J26" s="62">
        <f>'DATA ENTRY PAGE'!J35</f>
        <v>0.21079999999999999</v>
      </c>
      <c r="K26" s="63">
        <f>'DATA ENTRY PAGE'!K35</f>
        <v>0.502</v>
      </c>
      <c r="L26" s="63">
        <f>'DATA ENTRY PAGE'!L35</f>
        <v>7.1599999999999997E-2</v>
      </c>
      <c r="M26" s="147">
        <f>'DATA ENTRY PAGE'!M35</f>
        <v>3792</v>
      </c>
      <c r="N26" s="147">
        <f>'DATA ENTRY PAGE'!N35</f>
        <v>721</v>
      </c>
      <c r="O26" s="150">
        <f>'DATA ENTRY PAGE'!O35</f>
        <v>0</v>
      </c>
      <c r="P26" s="156"/>
      <c r="W26" s="74"/>
      <c r="X26" s="74"/>
      <c r="Y26" s="74"/>
    </row>
    <row r="27" spans="1:25" ht="24.95" customHeight="1" x14ac:dyDescent="0.35">
      <c r="A27" s="91"/>
      <c r="B27" s="92"/>
      <c r="C27" s="142"/>
      <c r="D27" s="142"/>
      <c r="E27" s="143"/>
      <c r="F27" s="63"/>
      <c r="G27" s="63"/>
      <c r="H27" s="63"/>
      <c r="I27" s="63"/>
      <c r="J27" s="62"/>
      <c r="K27" s="63"/>
      <c r="L27" s="63"/>
      <c r="M27" s="147"/>
      <c r="N27" s="147"/>
      <c r="O27" s="150"/>
      <c r="P27" s="156"/>
      <c r="W27" s="74"/>
      <c r="X27" s="74"/>
      <c r="Y27" s="74"/>
    </row>
    <row r="28" spans="1:25" ht="24.95" customHeight="1" x14ac:dyDescent="0.35">
      <c r="A28" s="91"/>
      <c r="B28" s="92"/>
      <c r="C28" s="142"/>
      <c r="D28" s="214" t="str">
        <f>"TOTAL PAGE " &amp; $M$46-2</f>
        <v>TOTAL PAGE 116</v>
      </c>
      <c r="E28" s="143"/>
      <c r="F28" s="63">
        <f>'DATA ENTRY PAGE (2)'!F35</f>
        <v>4.5145</v>
      </c>
      <c r="G28" s="63">
        <f>'DATA ENTRY PAGE (2)'!G35</f>
        <v>0.03</v>
      </c>
      <c r="H28" s="63">
        <f>'DATA ENTRY PAGE (2)'!H35</f>
        <v>0.1144</v>
      </c>
      <c r="I28" s="63">
        <f>'DATA ENTRY PAGE (2)'!I35</f>
        <v>0.74340000000000006</v>
      </c>
      <c r="J28" s="62">
        <f>'DATA ENTRY PAGE (2)'!J35</f>
        <v>0</v>
      </c>
      <c r="K28" s="63">
        <f>'DATA ENTRY PAGE (2)'!K35</f>
        <v>2.2189000000000001</v>
      </c>
      <c r="L28" s="63">
        <f>'DATA ENTRY PAGE (2)'!L35</f>
        <v>2.9900000000000003E-2</v>
      </c>
      <c r="M28" s="147">
        <f>'DATA ENTRY PAGE (2)'!M35</f>
        <v>3329</v>
      </c>
      <c r="N28" s="147">
        <f>'DATA ENTRY PAGE (2)'!N35</f>
        <v>287</v>
      </c>
      <c r="O28" s="150">
        <f>'DATA ENTRY PAGE (2)'!O35</f>
        <v>0</v>
      </c>
      <c r="P28" s="156"/>
      <c r="W28" s="74"/>
      <c r="X28" s="74"/>
      <c r="Y28" s="74"/>
    </row>
    <row r="29" spans="1:25" ht="24.95" customHeight="1" x14ac:dyDescent="0.35">
      <c r="A29" s="91"/>
      <c r="B29" s="92"/>
      <c r="C29" s="142"/>
      <c r="D29" s="142"/>
      <c r="E29" s="143"/>
      <c r="F29" s="63"/>
      <c r="G29" s="63"/>
      <c r="H29" s="63"/>
      <c r="I29" s="63"/>
      <c r="J29" s="62"/>
      <c r="K29" s="63"/>
      <c r="L29" s="63"/>
      <c r="M29" s="147"/>
      <c r="N29" s="147"/>
      <c r="O29" s="150"/>
      <c r="P29" s="156"/>
      <c r="W29" s="74"/>
      <c r="X29" s="74"/>
      <c r="Y29" s="74"/>
    </row>
    <row r="30" spans="1:25" ht="24.95" customHeight="1" x14ac:dyDescent="0.35">
      <c r="A30" s="91"/>
      <c r="B30" s="92"/>
      <c r="C30" s="142"/>
      <c r="D30" s="214" t="str">
        <f>"TOTAL PAGE " &amp; $M$46-1</f>
        <v>TOTAL PAGE 117</v>
      </c>
      <c r="E30" s="143"/>
      <c r="F30" s="63">
        <f>'DATA ENTRY PAGE (3)'!F35</f>
        <v>1.3625</v>
      </c>
      <c r="G30" s="63">
        <f>'DATA ENTRY PAGE (3)'!G35</f>
        <v>1.4E-2</v>
      </c>
      <c r="H30" s="63">
        <f>'DATA ENTRY PAGE (3)'!H35</f>
        <v>5.4099999999999995E-2</v>
      </c>
      <c r="I30" s="63">
        <f>'DATA ENTRY PAGE (3)'!I35</f>
        <v>0.61219999999999997</v>
      </c>
      <c r="J30" s="62">
        <f>'DATA ENTRY PAGE (3)'!J35</f>
        <v>0.14960000000000001</v>
      </c>
      <c r="K30" s="63">
        <f>'DATA ENTRY PAGE (3)'!K35</f>
        <v>0.53139999999999998</v>
      </c>
      <c r="L30" s="63">
        <f>'DATA ENTRY PAGE (3)'!L35</f>
        <v>8.5100000000000009E-2</v>
      </c>
      <c r="M30" s="147">
        <f>'DATA ENTRY PAGE (3)'!M35</f>
        <v>3430</v>
      </c>
      <c r="N30" s="147">
        <f>'DATA ENTRY PAGE (3)'!N35</f>
        <v>292</v>
      </c>
      <c r="O30" s="150">
        <f>'DATA ENTRY PAGE (3)'!O35</f>
        <v>0</v>
      </c>
      <c r="P30" s="156"/>
      <c r="W30" s="74"/>
      <c r="X30" s="74"/>
      <c r="Y30" s="74"/>
    </row>
    <row r="31" spans="1:25" ht="24.95" customHeight="1" x14ac:dyDescent="0.35">
      <c r="A31" s="91"/>
      <c r="B31" s="92"/>
      <c r="C31" s="142"/>
      <c r="D31" s="142"/>
      <c r="E31" s="143"/>
      <c r="F31" s="63"/>
      <c r="G31" s="63"/>
      <c r="H31" s="63"/>
      <c r="I31" s="63"/>
      <c r="J31" s="62"/>
      <c r="K31" s="63"/>
      <c r="L31" s="63"/>
      <c r="M31" s="147"/>
      <c r="N31" s="147"/>
      <c r="O31" s="150"/>
      <c r="P31" s="156"/>
      <c r="W31" s="74"/>
      <c r="X31" s="74"/>
      <c r="Y31" s="74"/>
    </row>
    <row r="32" spans="1:25" ht="24.95" customHeight="1" x14ac:dyDescent="0.35">
      <c r="A32" s="91"/>
      <c r="B32" s="92"/>
      <c r="C32" s="142"/>
      <c r="D32" s="142"/>
      <c r="E32" s="37"/>
      <c r="F32" s="63"/>
      <c r="G32" s="63"/>
      <c r="H32" s="63"/>
      <c r="I32" s="63"/>
      <c r="J32" s="62"/>
      <c r="K32" s="63"/>
      <c r="L32" s="63"/>
      <c r="M32" s="147"/>
      <c r="N32" s="147"/>
      <c r="O32" s="150"/>
      <c r="P32" s="156"/>
      <c r="W32" s="74"/>
      <c r="X32" s="74"/>
      <c r="Y32" s="74"/>
    </row>
    <row r="33" spans="1:25" ht="24.95" customHeight="1" x14ac:dyDescent="0.35">
      <c r="A33" s="91"/>
      <c r="B33" s="92"/>
      <c r="C33" s="142"/>
      <c r="D33" s="142"/>
      <c r="E33" s="143"/>
      <c r="F33" s="63"/>
      <c r="G33" s="63"/>
      <c r="H33" s="63"/>
      <c r="I33" s="63"/>
      <c r="J33" s="62"/>
      <c r="K33" s="63"/>
      <c r="L33" s="63"/>
      <c r="M33" s="147"/>
      <c r="N33" s="147"/>
      <c r="O33" s="150"/>
      <c r="P33" s="156"/>
      <c r="W33" s="74"/>
      <c r="X33" s="74"/>
      <c r="Y33" s="74"/>
    </row>
    <row r="34" spans="1:25" ht="24.95" customHeight="1" thickBot="1" x14ac:dyDescent="0.4">
      <c r="A34" s="91"/>
      <c r="B34" s="92"/>
      <c r="C34" s="144"/>
      <c r="D34" s="144"/>
      <c r="E34" s="145"/>
      <c r="F34" s="139"/>
      <c r="G34" s="138"/>
      <c r="H34" s="139"/>
      <c r="I34" s="139"/>
      <c r="J34" s="140"/>
      <c r="K34" s="139"/>
      <c r="L34" s="139"/>
      <c r="M34" s="151"/>
      <c r="N34" s="151"/>
      <c r="O34" s="152"/>
      <c r="P34" s="156"/>
      <c r="W34" s="74"/>
      <c r="X34" s="74"/>
      <c r="Y34" s="74"/>
    </row>
    <row r="35" spans="1:25" ht="24.95" customHeight="1" thickTop="1" thickBot="1" x14ac:dyDescent="0.4">
      <c r="A35" s="91"/>
      <c r="B35" s="92"/>
      <c r="C35" s="126" t="s">
        <v>45</v>
      </c>
      <c r="D35" s="127"/>
      <c r="E35" s="127"/>
      <c r="F35" s="153">
        <f>SUM(F24:F34)</f>
        <v>11.2676</v>
      </c>
      <c r="G35" s="153">
        <f t="shared" ref="G35:N35" si="1">SUM(G24:G34)</f>
        <v>5.5199999999999999E-2</v>
      </c>
      <c r="H35" s="153">
        <f t="shared" si="1"/>
        <v>0.75680000000000014</v>
      </c>
      <c r="I35" s="153">
        <f t="shared" si="1"/>
        <v>2.0467</v>
      </c>
      <c r="J35" s="153">
        <f t="shared" si="1"/>
        <v>0.3604</v>
      </c>
      <c r="K35" s="153">
        <f>SUM(K24:K34)</f>
        <v>3.2685</v>
      </c>
      <c r="L35" s="153">
        <f t="shared" si="1"/>
        <v>0.18890000000000001</v>
      </c>
      <c r="M35" s="154">
        <f>SUM(M24:M34)</f>
        <v>10712</v>
      </c>
      <c r="N35" s="154">
        <f t="shared" si="1"/>
        <v>1318</v>
      </c>
      <c r="O35" s="154">
        <f t="shared" ref="O35" si="2">SUM(O24:O34)</f>
        <v>0</v>
      </c>
      <c r="P35" s="156"/>
      <c r="W35" s="74"/>
    </row>
    <row r="36" spans="1:25" ht="9" customHeight="1" x14ac:dyDescent="0.35">
      <c r="B36" s="92"/>
      <c r="C36" s="158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6"/>
      <c r="W36" s="74"/>
    </row>
    <row r="37" spans="1:25" ht="6.75" customHeight="1" x14ac:dyDescent="0.35">
      <c r="B37" s="92"/>
      <c r="C37" s="158"/>
      <c r="D37" s="159"/>
      <c r="E37" s="159"/>
      <c r="F37" s="158"/>
      <c r="G37" s="158"/>
      <c r="H37" s="158"/>
      <c r="I37" s="158"/>
      <c r="J37" s="158"/>
      <c r="K37" s="158"/>
      <c r="L37" s="158"/>
      <c r="M37" s="155"/>
      <c r="N37" s="158"/>
      <c r="O37" s="158"/>
      <c r="P37" s="156"/>
      <c r="W37" s="74"/>
    </row>
    <row r="38" spans="1:25" ht="34.5" customHeight="1" thickBot="1" x14ac:dyDescent="0.4">
      <c r="B38" s="93"/>
      <c r="C38" s="158" t="s">
        <v>46</v>
      </c>
      <c r="D38" s="158"/>
      <c r="E38" s="158"/>
      <c r="F38" s="158"/>
      <c r="G38" s="158"/>
      <c r="H38" s="158"/>
      <c r="I38" s="158"/>
      <c r="J38" s="158"/>
      <c r="K38" s="158"/>
      <c r="L38" s="278"/>
      <c r="M38" s="279"/>
      <c r="N38" s="279"/>
      <c r="O38" s="279"/>
      <c r="P38" s="280"/>
      <c r="W38" s="74"/>
    </row>
    <row r="39" spans="1:25" ht="24" customHeight="1" x14ac:dyDescent="0.35">
      <c r="A39" s="286"/>
      <c r="B39" s="92"/>
      <c r="C39" s="94" t="s">
        <v>44</v>
      </c>
      <c r="D39" s="158"/>
      <c r="E39" s="158"/>
      <c r="F39" s="158"/>
      <c r="G39" s="158"/>
      <c r="H39" s="158"/>
      <c r="I39" s="158"/>
      <c r="J39" s="158"/>
      <c r="K39" s="158"/>
      <c r="L39" s="293"/>
      <c r="M39" s="294"/>
      <c r="N39" s="294"/>
      <c r="O39" s="294"/>
      <c r="P39" s="295"/>
    </row>
    <row r="40" spans="1:25" ht="24" customHeight="1" x14ac:dyDescent="0.35">
      <c r="A40" s="286"/>
      <c r="B40" s="92"/>
      <c r="C40" s="285"/>
      <c r="D40" s="285"/>
      <c r="E40" s="285"/>
      <c r="F40" s="285"/>
      <c r="G40" s="285"/>
      <c r="H40" s="285"/>
      <c r="I40" s="285"/>
      <c r="J40" s="285"/>
      <c r="K40" s="158"/>
      <c r="L40" s="281" t="s">
        <v>22</v>
      </c>
      <c r="M40" s="282"/>
      <c r="N40" s="282"/>
      <c r="O40" s="282"/>
      <c r="P40" s="283"/>
    </row>
    <row r="41" spans="1:25" ht="24" customHeight="1" x14ac:dyDescent="0.35">
      <c r="A41" s="286"/>
      <c r="B41" s="92"/>
      <c r="C41" s="285"/>
      <c r="D41" s="285"/>
      <c r="E41" s="285"/>
      <c r="F41" s="285"/>
      <c r="G41" s="285"/>
      <c r="H41" s="285"/>
      <c r="I41" s="285"/>
      <c r="J41" s="285"/>
      <c r="K41" s="158"/>
      <c r="L41" s="281" t="s">
        <v>16</v>
      </c>
      <c r="M41" s="282"/>
      <c r="N41" s="282"/>
      <c r="O41" s="282"/>
      <c r="P41" s="283"/>
    </row>
    <row r="42" spans="1:25" ht="24" customHeight="1" x14ac:dyDescent="0.35">
      <c r="A42" s="286"/>
      <c r="B42" s="92"/>
      <c r="C42" s="285"/>
      <c r="D42" s="285"/>
      <c r="E42" s="285"/>
      <c r="F42" s="285"/>
      <c r="G42" s="285"/>
      <c r="H42" s="285"/>
      <c r="I42" s="285"/>
      <c r="J42" s="285"/>
      <c r="K42" s="158"/>
      <c r="L42" s="287" t="str">
        <f>'DATA ENTRY PAGE'!L42:P42</f>
        <v>12/3/2019</v>
      </c>
      <c r="M42" s="296"/>
      <c r="N42" s="296"/>
      <c r="O42" s="296"/>
      <c r="P42" s="297"/>
    </row>
    <row r="43" spans="1:25" ht="24" customHeight="1" x14ac:dyDescent="0.35">
      <c r="A43" s="286"/>
      <c r="B43" s="92"/>
      <c r="C43" s="285"/>
      <c r="D43" s="285"/>
      <c r="E43" s="285"/>
      <c r="F43" s="285"/>
      <c r="G43" s="285"/>
      <c r="H43" s="285"/>
      <c r="I43" s="285"/>
      <c r="J43" s="285"/>
      <c r="K43" s="158"/>
      <c r="L43" s="287" t="s">
        <v>87</v>
      </c>
      <c r="M43" s="288"/>
      <c r="N43" s="288"/>
      <c r="O43" s="288"/>
      <c r="P43" s="289"/>
    </row>
    <row r="44" spans="1:25" ht="24" customHeight="1" x14ac:dyDescent="0.35">
      <c r="A44" s="286"/>
      <c r="B44" s="92"/>
      <c r="C44" s="285"/>
      <c r="D44" s="285"/>
      <c r="E44" s="285"/>
      <c r="F44" s="285"/>
      <c r="G44" s="285"/>
      <c r="H44" s="285"/>
      <c r="I44" s="285"/>
      <c r="J44" s="285"/>
      <c r="K44" s="158"/>
      <c r="L44" s="287" t="s">
        <v>88</v>
      </c>
      <c r="M44" s="288"/>
      <c r="N44" s="288"/>
      <c r="O44" s="288"/>
      <c r="P44" s="289"/>
    </row>
    <row r="45" spans="1:25" ht="24" customHeight="1" x14ac:dyDescent="0.35">
      <c r="A45" s="286"/>
      <c r="B45" s="92"/>
      <c r="C45" s="285"/>
      <c r="D45" s="285"/>
      <c r="E45" s="285"/>
      <c r="F45" s="285"/>
      <c r="G45" s="285"/>
      <c r="H45" s="285"/>
      <c r="I45" s="285"/>
      <c r="J45" s="285"/>
      <c r="K45" s="158"/>
      <c r="L45" s="287" t="s">
        <v>89</v>
      </c>
      <c r="M45" s="288"/>
      <c r="N45" s="288"/>
      <c r="O45" s="288"/>
      <c r="P45" s="289"/>
    </row>
    <row r="46" spans="1:25" ht="24" customHeight="1" thickBot="1" x14ac:dyDescent="0.4">
      <c r="A46" s="286"/>
      <c r="B46" s="136" t="s">
        <v>50</v>
      </c>
      <c r="C46" s="160"/>
      <c r="D46" s="157"/>
      <c r="E46" s="157"/>
      <c r="F46" s="160"/>
      <c r="G46" s="160"/>
      <c r="H46" s="160"/>
      <c r="I46" s="160"/>
      <c r="J46" s="160"/>
      <c r="K46" s="161"/>
      <c r="L46" s="104" t="s">
        <v>37</v>
      </c>
      <c r="M46" s="135">
        <f>'DATA ENTRY PAGE (3)'!M46+1</f>
        <v>118</v>
      </c>
      <c r="N46" s="105" t="s">
        <v>48</v>
      </c>
      <c r="O46" s="135">
        <f>'DATA ENTRY PAGE'!O46</f>
        <v>119</v>
      </c>
      <c r="P46" s="106"/>
    </row>
    <row r="51" spans="3:11" ht="35.25" x14ac:dyDescent="0.5">
      <c r="E51" s="124" t="s">
        <v>51</v>
      </c>
    </row>
    <row r="54" spans="3:11" ht="30" x14ac:dyDescent="0.4">
      <c r="C54" s="103"/>
      <c r="K54" s="95"/>
    </row>
    <row r="55" spans="3:11" x14ac:dyDescent="0.35">
      <c r="C55" s="74"/>
    </row>
    <row r="75" spans="7:14" ht="61.5" x14ac:dyDescent="0.85">
      <c r="G75" s="284"/>
      <c r="H75" s="284"/>
      <c r="I75" s="284"/>
      <c r="J75" s="284"/>
      <c r="K75" s="284"/>
      <c r="L75" s="284"/>
      <c r="M75" s="284"/>
      <c r="N75" s="96"/>
    </row>
    <row r="76" spans="7:14" ht="33" x14ac:dyDescent="0.45">
      <c r="G76" s="97"/>
      <c r="H76" s="97"/>
      <c r="I76" s="97"/>
      <c r="J76" s="97"/>
      <c r="K76" s="97"/>
      <c r="L76" s="97"/>
      <c r="M76" s="97"/>
      <c r="N76" s="97"/>
    </row>
    <row r="77" spans="7:14" ht="27.75" x14ac:dyDescent="0.4">
      <c r="G77" s="273"/>
      <c r="H77" s="273"/>
      <c r="I77" s="273"/>
      <c r="J77" s="273"/>
      <c r="K77" s="273"/>
      <c r="L77" s="273"/>
      <c r="M77" s="273"/>
      <c r="N77" s="95"/>
    </row>
    <row r="78" spans="7:14" ht="27.75" x14ac:dyDescent="0.4">
      <c r="G78" s="273"/>
      <c r="H78" s="273"/>
      <c r="I78" s="273"/>
      <c r="J78" s="273"/>
      <c r="K78" s="273"/>
      <c r="L78" s="273"/>
      <c r="M78" s="273"/>
      <c r="N78" s="95"/>
    </row>
    <row r="79" spans="7:14" ht="27.75" x14ac:dyDescent="0.4">
      <c r="G79" s="273"/>
      <c r="H79" s="273"/>
      <c r="I79" s="273"/>
      <c r="J79" s="273"/>
      <c r="K79" s="273"/>
      <c r="L79" s="273"/>
      <c r="M79" s="273"/>
      <c r="N79" s="95"/>
    </row>
    <row r="80" spans="7:14" ht="27.75" x14ac:dyDescent="0.4">
      <c r="G80" s="273"/>
      <c r="H80" s="273"/>
      <c r="I80" s="273"/>
      <c r="J80" s="273"/>
      <c r="K80" s="273"/>
      <c r="L80" s="273"/>
      <c r="M80" s="273"/>
      <c r="N80" s="95"/>
    </row>
    <row r="81" spans="7:14" ht="27.75" x14ac:dyDescent="0.4">
      <c r="G81" s="273"/>
      <c r="H81" s="273"/>
      <c r="I81" s="273"/>
      <c r="J81" s="273"/>
      <c r="K81" s="273"/>
      <c r="L81" s="273"/>
      <c r="M81" s="273"/>
      <c r="N81" s="95"/>
    </row>
    <row r="82" spans="7:14" ht="27.75" x14ac:dyDescent="0.4">
      <c r="G82" s="273"/>
      <c r="H82" s="273"/>
      <c r="I82" s="273"/>
      <c r="J82" s="273"/>
      <c r="K82" s="273"/>
      <c r="L82" s="273"/>
      <c r="M82" s="273"/>
      <c r="N82" s="95"/>
    </row>
    <row r="83" spans="7:14" x14ac:dyDescent="0.35">
      <c r="G83" s="98"/>
      <c r="H83" s="99"/>
      <c r="I83" s="99"/>
      <c r="J83" s="98"/>
      <c r="K83" s="98"/>
      <c r="L83" s="98"/>
      <c r="M83" s="98"/>
      <c r="N83" s="98"/>
    </row>
    <row r="84" spans="7:14" x14ac:dyDescent="0.35">
      <c r="G84" s="100"/>
      <c r="H84" s="101"/>
      <c r="I84" s="101"/>
      <c r="J84" s="98"/>
      <c r="K84" s="98"/>
      <c r="L84" s="290"/>
      <c r="M84" s="290"/>
      <c r="N84" s="102"/>
    </row>
  </sheetData>
  <sheetProtection formatCells="0" formatColumns="0" formatRows="0" insertColumns="0" insertRows="0" insertHyperlinks="0" deleteColumns="0" deleteRows="0" selectLockedCells="1" sort="0" autoFilter="0" pivotTables="0"/>
  <mergeCells count="28">
    <mergeCell ref="C4:O4"/>
    <mergeCell ref="F5:J5"/>
    <mergeCell ref="K5:O5"/>
    <mergeCell ref="L38:P38"/>
    <mergeCell ref="A39:A42"/>
    <mergeCell ref="L39:P39"/>
    <mergeCell ref="C40:J40"/>
    <mergeCell ref="L40:P40"/>
    <mergeCell ref="C41:J41"/>
    <mergeCell ref="L41:P41"/>
    <mergeCell ref="G78:M78"/>
    <mergeCell ref="C42:J42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G79:M79"/>
    <mergeCell ref="G80:M80"/>
    <mergeCell ref="G81:M81"/>
    <mergeCell ref="G82:M82"/>
    <mergeCell ref="L84:M84"/>
  </mergeCells>
  <printOptions horizontalCentered="1" verticalCentered="1"/>
  <pageMargins left="0.25" right="0.25" top="0.75" bottom="0.75" header="0.3" footer="0.3"/>
  <pageSetup scale="4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">
    <pageSetUpPr fitToPage="1"/>
  </sheetPr>
  <dimension ref="A1:Z84"/>
  <sheetViews>
    <sheetView showGridLines="0" zoomScale="50" zoomScaleNormal="50" zoomScaleSheetLayoutView="50" zoomScalePageLayoutView="30" workbookViewId="0">
      <selection activeCell="L42" sqref="L42:P42"/>
    </sheetView>
  </sheetViews>
  <sheetFormatPr defaultRowHeight="23.25" x14ac:dyDescent="0.35"/>
  <cols>
    <col min="1" max="1" width="6.140625" customWidth="1"/>
    <col min="2" max="2" width="3.28515625" customWidth="1"/>
    <col min="3" max="3" width="9.7109375" customWidth="1"/>
    <col min="4" max="4" width="35.5703125" style="110" customWidth="1"/>
    <col min="5" max="5" width="42.28515625" style="110" customWidth="1"/>
    <col min="6" max="8" width="16.42578125" customWidth="1"/>
    <col min="9" max="9" width="18.7109375" customWidth="1"/>
    <col min="10" max="10" width="16.42578125" customWidth="1"/>
    <col min="11" max="11" width="17.28515625" customWidth="1"/>
    <col min="12" max="12" width="16.42578125" customWidth="1"/>
    <col min="13" max="13" width="15.85546875" style="110" customWidth="1"/>
    <col min="14" max="14" width="13.85546875" customWidth="1"/>
    <col min="15" max="15" width="13.28515625" customWidth="1"/>
    <col min="16" max="16" width="5" customWidth="1"/>
    <col min="17" max="17" width="3.7109375" customWidth="1"/>
    <col min="18" max="18" width="21.28515625" style="111" bestFit="1" customWidth="1"/>
    <col min="19" max="19" width="21.5703125" style="111" customWidth="1"/>
    <col min="20" max="20" width="19.5703125" style="111" customWidth="1"/>
    <col min="21" max="21" width="23.28515625" style="111" customWidth="1"/>
    <col min="22" max="22" width="28.42578125" style="111" customWidth="1"/>
    <col min="23" max="23" width="19.140625" customWidth="1"/>
    <col min="24" max="24" width="24.7109375" customWidth="1"/>
    <col min="25" max="25" width="19" customWidth="1"/>
  </cols>
  <sheetData>
    <row r="1" spans="1:26" ht="24" thickBot="1" x14ac:dyDescent="0.4"/>
    <row r="2" spans="1:26" ht="24" thickBot="1" x14ac:dyDescent="0.4">
      <c r="B2" s="1"/>
      <c r="C2" s="2"/>
      <c r="D2" s="132"/>
      <c r="E2" s="132"/>
      <c r="F2" s="2"/>
      <c r="G2" s="2"/>
      <c r="H2" s="2"/>
      <c r="I2" s="2"/>
      <c r="J2" s="2"/>
      <c r="K2" s="2"/>
      <c r="L2" s="2"/>
      <c r="M2" s="132"/>
      <c r="N2" s="2"/>
      <c r="O2" s="2"/>
      <c r="P2" s="3"/>
    </row>
    <row r="3" spans="1:26" x14ac:dyDescent="0.35">
      <c r="B3" s="4"/>
      <c r="C3" s="1"/>
      <c r="D3" s="132"/>
      <c r="E3" s="132"/>
      <c r="F3" s="2"/>
      <c r="G3" s="2"/>
      <c r="H3" s="2"/>
      <c r="I3" s="2"/>
      <c r="J3" s="2"/>
      <c r="K3" s="2"/>
      <c r="L3" s="2"/>
      <c r="M3" s="132"/>
      <c r="N3" s="2"/>
      <c r="O3" s="3"/>
      <c r="P3" s="5"/>
    </row>
    <row r="4" spans="1:26" ht="28.5" customHeight="1" thickBot="1" x14ac:dyDescent="0.45">
      <c r="B4" s="4"/>
      <c r="C4" s="270" t="s">
        <v>49</v>
      </c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2"/>
      <c r="P4" s="5"/>
    </row>
    <row r="5" spans="1:26" ht="21.75" customHeight="1" thickBot="1" x14ac:dyDescent="0.45">
      <c r="B5" s="4"/>
      <c r="C5" s="4"/>
      <c r="F5" s="301" t="s">
        <v>24</v>
      </c>
      <c r="G5" s="302"/>
      <c r="H5" s="302"/>
      <c r="I5" s="302"/>
      <c r="J5" s="303"/>
      <c r="K5" s="304" t="s">
        <v>23</v>
      </c>
      <c r="L5" s="302"/>
      <c r="M5" s="302"/>
      <c r="N5" s="302"/>
      <c r="O5" s="303"/>
      <c r="P5" s="5"/>
      <c r="S5" s="113"/>
      <c r="T5" s="113"/>
      <c r="U5" s="113"/>
      <c r="V5" s="113"/>
      <c r="W5" s="113"/>
      <c r="X5" s="113"/>
      <c r="Y5" s="113"/>
    </row>
    <row r="6" spans="1:26" ht="21.75" customHeight="1" x14ac:dyDescent="0.35">
      <c r="B6" s="4"/>
      <c r="C6" s="200"/>
      <c r="D6" s="201"/>
      <c r="E6" s="202"/>
      <c r="F6" s="203"/>
      <c r="G6" s="204"/>
      <c r="H6" s="205"/>
      <c r="I6" s="204"/>
      <c r="J6" s="206" t="s">
        <v>26</v>
      </c>
      <c r="K6" s="207"/>
      <c r="L6" s="204"/>
      <c r="M6" s="205" t="s">
        <v>1</v>
      </c>
      <c r="N6" s="205" t="s">
        <v>1</v>
      </c>
      <c r="O6" s="206"/>
      <c r="P6" s="5"/>
      <c r="S6" s="114"/>
      <c r="T6" s="114"/>
      <c r="U6" s="114"/>
      <c r="V6" s="114"/>
      <c r="W6" s="114"/>
      <c r="X6" s="114"/>
      <c r="Y6" s="114"/>
    </row>
    <row r="7" spans="1:26" x14ac:dyDescent="0.35">
      <c r="B7" s="4"/>
      <c r="C7" s="168"/>
      <c r="D7" s="137"/>
      <c r="E7" s="169"/>
      <c r="F7" s="170" t="s">
        <v>27</v>
      </c>
      <c r="G7" s="171" t="str">
        <f>'DATA ENTRY PAGE'!G7</f>
        <v xml:space="preserve">Temp. </v>
      </c>
      <c r="H7" s="171" t="s">
        <v>6</v>
      </c>
      <c r="I7" s="171" t="s">
        <v>0</v>
      </c>
      <c r="J7" s="172" t="s">
        <v>7</v>
      </c>
      <c r="K7" s="173" t="s">
        <v>27</v>
      </c>
      <c r="L7" s="171" t="s">
        <v>36</v>
      </c>
      <c r="M7" s="171" t="s">
        <v>8</v>
      </c>
      <c r="N7" s="171" t="s">
        <v>8</v>
      </c>
      <c r="O7" s="172" t="s">
        <v>17</v>
      </c>
      <c r="P7" s="5"/>
      <c r="S7" s="114"/>
      <c r="T7" s="114"/>
      <c r="U7" s="114"/>
      <c r="V7" s="114"/>
      <c r="W7" s="114"/>
      <c r="X7" s="114"/>
      <c r="Y7" s="114"/>
    </row>
    <row r="8" spans="1:26" x14ac:dyDescent="0.35">
      <c r="B8" s="4"/>
      <c r="C8" s="168" t="s">
        <v>2</v>
      </c>
      <c r="D8" s="137" t="s">
        <v>3</v>
      </c>
      <c r="E8" s="169" t="s">
        <v>4</v>
      </c>
      <c r="F8" s="170" t="s">
        <v>5</v>
      </c>
      <c r="G8" s="171" t="str">
        <f>'DATA ENTRY PAGE'!G8</f>
        <v>Excavation</v>
      </c>
      <c r="H8" s="171" t="s">
        <v>31</v>
      </c>
      <c r="I8" s="171" t="s">
        <v>7</v>
      </c>
      <c r="J8" s="172" t="s">
        <v>31</v>
      </c>
      <c r="K8" s="173" t="s">
        <v>33</v>
      </c>
      <c r="L8" s="171" t="s">
        <v>35</v>
      </c>
      <c r="M8" s="171" t="s">
        <v>38</v>
      </c>
      <c r="N8" s="171" t="s">
        <v>38</v>
      </c>
      <c r="O8" s="172" t="s">
        <v>18</v>
      </c>
      <c r="P8" s="5"/>
      <c r="S8" s="114"/>
      <c r="T8" s="114"/>
      <c r="U8" s="114"/>
      <c r="V8" s="114"/>
      <c r="W8" s="114"/>
      <c r="X8" s="114"/>
      <c r="Y8" s="114"/>
    </row>
    <row r="9" spans="1:26" x14ac:dyDescent="0.35">
      <c r="B9" s="4"/>
      <c r="C9" s="168" t="s">
        <v>9</v>
      </c>
      <c r="D9" s="137" t="s">
        <v>11</v>
      </c>
      <c r="E9" s="169" t="s">
        <v>15</v>
      </c>
      <c r="F9" s="170" t="s">
        <v>10</v>
      </c>
      <c r="G9" s="171" t="str">
        <f>'DATA ENTRY PAGE'!G9</f>
        <v>In Wetlands</v>
      </c>
      <c r="H9" s="171" t="s">
        <v>32</v>
      </c>
      <c r="I9" s="171" t="s">
        <v>30</v>
      </c>
      <c r="J9" s="172" t="s">
        <v>32</v>
      </c>
      <c r="K9" s="173" t="s">
        <v>28</v>
      </c>
      <c r="L9" s="171" t="s">
        <v>28</v>
      </c>
      <c r="M9" s="171" t="s">
        <v>27</v>
      </c>
      <c r="N9" s="171" t="s">
        <v>42</v>
      </c>
      <c r="O9" s="172" t="s">
        <v>19</v>
      </c>
      <c r="P9" s="5"/>
      <c r="S9" s="114"/>
      <c r="T9" s="114"/>
      <c r="U9" s="114"/>
      <c r="V9" s="114"/>
      <c r="W9" s="114"/>
      <c r="X9" s="114"/>
      <c r="Y9" s="114"/>
    </row>
    <row r="10" spans="1:26" ht="24" thickBot="1" x14ac:dyDescent="0.4">
      <c r="B10" s="4"/>
      <c r="C10" s="174" t="str">
        <f>IF('DATA ENTRY PAGE'!C10=0," ",'DATA ENTRY PAGE'!C10)</f>
        <v xml:space="preserve"> </v>
      </c>
      <c r="D10" s="134" t="str">
        <f>IF('DATA ENTRY PAGE'!D10=0," ",'DATA ENTRY PAGE'!D10)</f>
        <v xml:space="preserve"> </v>
      </c>
      <c r="E10" s="175" t="str">
        <f>IF('DATA ENTRY PAGE'!E10=0," ",'DATA ENTRY PAGE'!E10)</f>
        <v xml:space="preserve"> </v>
      </c>
      <c r="F10" s="176" t="s">
        <v>20</v>
      </c>
      <c r="G10" s="177" t="s">
        <v>20</v>
      </c>
      <c r="H10" s="177" t="s">
        <v>20</v>
      </c>
      <c r="I10" s="177" t="s">
        <v>20</v>
      </c>
      <c r="J10" s="178" t="s">
        <v>20</v>
      </c>
      <c r="K10" s="179" t="s">
        <v>20</v>
      </c>
      <c r="L10" s="177" t="s">
        <v>20</v>
      </c>
      <c r="M10" s="171" t="s">
        <v>21</v>
      </c>
      <c r="N10" s="171" t="s">
        <v>21</v>
      </c>
      <c r="O10" s="172" t="s">
        <v>21</v>
      </c>
      <c r="P10" s="5"/>
      <c r="S10" s="114"/>
      <c r="T10" s="114"/>
      <c r="U10" s="114"/>
      <c r="V10" s="114"/>
      <c r="W10" s="114"/>
      <c r="X10" s="114"/>
      <c r="Y10" s="114"/>
      <c r="Z10" s="115"/>
    </row>
    <row r="11" spans="1:26" ht="24.95" customHeight="1" x14ac:dyDescent="0.35">
      <c r="A11" s="116"/>
      <c r="B11" s="4"/>
      <c r="C11" s="180">
        <f>IF('DATA ENTRY PAGE'!C11=0," ",'DATA ENTRY PAGE'!C11)</f>
        <v>1</v>
      </c>
      <c r="D11" s="180" t="str">
        <f>IF('DATA ENTRY PAGE'!D11=0," ",'DATA ENTRY PAGE'!D11)</f>
        <v>19+20 to 19+73 -L1-LT</v>
      </c>
      <c r="E11" s="180" t="str">
        <f>IF('DATA ENTRY PAGE'!E11=0," ",'DATA ENTRY PAGE'!E11)</f>
        <v>CULVERT</v>
      </c>
      <c r="F11" s="181" t="str">
        <f>IF('DATA ENTRY PAGE'!F11=0," ",IF('DATA ENTRY PAGE'!F11&gt;=0.01, ROUND('DATA ENTRY PAGE'!F11,2),("&lt; " &amp;ROUNDUP('DATA ENTRY PAGE'!F11,2))))</f>
        <v xml:space="preserve"> </v>
      </c>
      <c r="G11" s="182" t="str">
        <f>IF('DATA ENTRY PAGE'!G11=0," ",IF('DATA ENTRY PAGE'!G11&gt;=0.01, ROUND('DATA ENTRY PAGE'!G11,2),("&lt; " &amp;ROUNDUP('DATA ENTRY PAGE'!G11,2))))</f>
        <v xml:space="preserve"> </v>
      </c>
      <c r="H11" s="182" t="str">
        <f>IF('DATA ENTRY PAGE'!H11=0," ",IF('DATA ENTRY PAGE'!H11&gt;=0.01, ROUND('DATA ENTRY PAGE'!H11,2),("&lt; " &amp;ROUNDUP('DATA ENTRY PAGE'!H11,2))))</f>
        <v xml:space="preserve"> </v>
      </c>
      <c r="I11" s="182" t="str">
        <f>IF('DATA ENTRY PAGE'!I11=0," ",IF('DATA ENTRY PAGE'!I11&gt;=0.01, ROUND('DATA ENTRY PAGE'!I11,2),("&lt; " &amp;ROUNDUP('DATA ENTRY PAGE'!I11,2))))</f>
        <v xml:space="preserve"> </v>
      </c>
      <c r="J11" s="183" t="str">
        <f>IF('DATA ENTRY PAGE'!J11=0," ",IF('DATA ENTRY PAGE'!J11&gt;=0.01, ROUND('DATA ENTRY PAGE'!J11,2),("&lt; " &amp;ROUNDUP('DATA ENTRY PAGE'!J11,2))))</f>
        <v xml:space="preserve"> </v>
      </c>
      <c r="K11" s="182" t="str">
        <f>IF('DATA ENTRY PAGE'!K11=0," ",IF('DATA ENTRY PAGE'!K11&gt;=0.01, ROUND('DATA ENTRY PAGE'!K11,2),("&lt; " &amp;ROUNDUP('DATA ENTRY PAGE'!K11,2))))</f>
        <v>&lt; 0.01</v>
      </c>
      <c r="L11" s="184" t="str">
        <f>IF('DATA ENTRY PAGE'!L11=0," ",IF('DATA ENTRY PAGE'!L11&gt;=0.01, ROUND('DATA ENTRY PAGE'!L11,2),("&lt; " &amp;ROUNDUP('DATA ENTRY PAGE'!L11,2))))</f>
        <v xml:space="preserve"> </v>
      </c>
      <c r="M11" s="185">
        <f>IF('DATA ENTRY PAGE'!M11=0," ",'DATA ENTRY PAGE'!M11)</f>
        <v>10</v>
      </c>
      <c r="N11" s="185" t="str">
        <f>IF('DATA ENTRY PAGE'!N11=0," ",'DATA ENTRY PAGE'!N11)</f>
        <v xml:space="preserve"> </v>
      </c>
      <c r="O11" s="186" t="str">
        <f>IF('DATA ENTRY PAGE'!O11=0," ",'DATA ENTRY PAGE'!O11)</f>
        <v xml:space="preserve"> </v>
      </c>
      <c r="P11" s="5"/>
      <c r="W11" s="111"/>
      <c r="X11" s="111"/>
      <c r="Y11" s="111"/>
    </row>
    <row r="12" spans="1:26" ht="24.95" customHeight="1" x14ac:dyDescent="0.35">
      <c r="A12" s="116"/>
      <c r="B12" s="4"/>
      <c r="C12" s="187" t="str">
        <f>IF('DATA ENTRY PAGE'!C12=0," ",'DATA ENTRY PAGE'!C12)</f>
        <v xml:space="preserve"> </v>
      </c>
      <c r="D12" s="187" t="str">
        <f>IF('DATA ENTRY PAGE'!D12=0," ",'DATA ENTRY PAGE'!D12)</f>
        <v xml:space="preserve"> </v>
      </c>
      <c r="E12" s="187" t="str">
        <f>IF('DATA ENTRY PAGE'!E12=0," ",'DATA ENTRY PAGE'!E12)</f>
        <v>BANK STABILIZATION</v>
      </c>
      <c r="F12" s="181" t="str">
        <f>IF('DATA ENTRY PAGE'!F12=0," ",IF('DATA ENTRY PAGE'!F12&gt;=0.01, ROUND('DATA ENTRY PAGE'!F12,2),("&lt; " &amp;ROUNDUP('DATA ENTRY PAGE'!F12,2))))</f>
        <v xml:space="preserve"> </v>
      </c>
      <c r="G12" s="182" t="str">
        <f>IF('DATA ENTRY PAGE'!G12=0," ",IF('DATA ENTRY PAGE'!G12&gt;=0.01, ROUND('DATA ENTRY PAGE'!G12,2),("&lt; " &amp;ROUNDUP('DATA ENTRY PAGE'!G12,2))))</f>
        <v xml:space="preserve"> </v>
      </c>
      <c r="H12" s="182" t="str">
        <f>IF('DATA ENTRY PAGE'!H12=0," ",IF('DATA ENTRY PAGE'!H12&gt;=0.01, ROUND('DATA ENTRY PAGE'!H12,2),("&lt; " &amp;ROUNDUP('DATA ENTRY PAGE'!H12,2))))</f>
        <v xml:space="preserve"> </v>
      </c>
      <c r="I12" s="182" t="str">
        <f>IF('DATA ENTRY PAGE'!I12=0," ",IF('DATA ENTRY PAGE'!I12&gt;=0.01, ROUND('DATA ENTRY PAGE'!I12,2),("&lt; " &amp;ROUNDUP('DATA ENTRY PAGE'!I12,2))))</f>
        <v xml:space="preserve"> </v>
      </c>
      <c r="J12" s="183" t="str">
        <f>IF('DATA ENTRY PAGE'!J12=0," ",IF('DATA ENTRY PAGE'!J12&gt;=0.01, ROUND('DATA ENTRY PAGE'!J12,2),("&lt; " &amp;ROUNDUP('DATA ENTRY PAGE'!J12,2))))</f>
        <v xml:space="preserve"> </v>
      </c>
      <c r="K12" s="182" t="str">
        <f>IF('DATA ENTRY PAGE'!K12=0," ",IF('DATA ENTRY PAGE'!K12&gt;=0.01, ROUND('DATA ENTRY PAGE'!K12,2),("&lt; " &amp;ROUNDUP('DATA ENTRY PAGE'!K12,2))))</f>
        <v>&lt; 0.01</v>
      </c>
      <c r="L12" s="184" t="str">
        <f>IF('DATA ENTRY PAGE'!L12=0," ",IF('DATA ENTRY PAGE'!L12&gt;=0.01, ROUND('DATA ENTRY PAGE'!L12,2),("&lt; " &amp;ROUNDUP('DATA ENTRY PAGE'!L12,2))))</f>
        <v>&lt; 0.01</v>
      </c>
      <c r="M12" s="188">
        <f>IF('DATA ENTRY PAGE'!M12=0," ",'DATA ENTRY PAGE'!M12)</f>
        <v>33</v>
      </c>
      <c r="N12" s="188">
        <f>IF('DATA ENTRY PAGE'!N12=0," ",'DATA ENTRY PAGE'!N12)</f>
        <v>13</v>
      </c>
      <c r="O12" s="189" t="str">
        <f>IF('DATA ENTRY PAGE'!O12=0," ",'DATA ENTRY PAGE'!O12)</f>
        <v xml:space="preserve"> </v>
      </c>
      <c r="P12" s="5"/>
      <c r="W12" s="111"/>
      <c r="X12" s="111"/>
      <c r="Y12" s="111"/>
    </row>
    <row r="13" spans="1:26" ht="24.95" customHeight="1" x14ac:dyDescent="0.35">
      <c r="A13" s="116"/>
      <c r="B13" s="4"/>
      <c r="C13" s="187" t="str">
        <f>IF('DATA ENTRY PAGE'!C13=0," ",'DATA ENTRY PAGE'!C13)</f>
        <v xml:space="preserve"> </v>
      </c>
      <c r="D13" s="187" t="str">
        <f>IF('DATA ENTRY PAGE'!D13=0," ",'DATA ENTRY PAGE'!D13)</f>
        <v xml:space="preserve"> </v>
      </c>
      <c r="E13" s="187" t="str">
        <f>IF('DATA ENTRY PAGE'!E13=0," ",'DATA ENTRY PAGE'!E13)</f>
        <v xml:space="preserve"> </v>
      </c>
      <c r="F13" s="181" t="str">
        <f>IF('DATA ENTRY PAGE'!F13=0," ",IF('DATA ENTRY PAGE'!F13&gt;=0.01, ROUND('DATA ENTRY PAGE'!F13,2),("&lt; " &amp;ROUNDUP('DATA ENTRY PAGE'!F13,2))))</f>
        <v xml:space="preserve"> </v>
      </c>
      <c r="G13" s="182" t="str">
        <f>IF('DATA ENTRY PAGE'!G13=0," ",IF('DATA ENTRY PAGE'!G13&gt;=0.01, ROUND('DATA ENTRY PAGE'!G13,2),("&lt; " &amp;ROUNDUP('DATA ENTRY PAGE'!G13,2))))</f>
        <v xml:space="preserve"> </v>
      </c>
      <c r="H13" s="182" t="str">
        <f>IF('DATA ENTRY PAGE'!H13=0," ",IF('DATA ENTRY PAGE'!H13&gt;=0.01, ROUND('DATA ENTRY PAGE'!H13,2),("&lt; " &amp;ROUNDUP('DATA ENTRY PAGE'!H13,2))))</f>
        <v xml:space="preserve"> </v>
      </c>
      <c r="I13" s="182" t="str">
        <f>IF('DATA ENTRY PAGE'!I13=0," ",IF('DATA ENTRY PAGE'!I13&gt;=0.01, ROUND('DATA ENTRY PAGE'!I13,2),("&lt; " &amp;ROUNDUP('DATA ENTRY PAGE'!I13,2))))</f>
        <v xml:space="preserve"> </v>
      </c>
      <c r="J13" s="183" t="str">
        <f>IF('DATA ENTRY PAGE'!J13=0," ",IF('DATA ENTRY PAGE'!J13&gt;=0.01, ROUND('DATA ENTRY PAGE'!J13,2),("&lt; " &amp;ROUNDUP('DATA ENTRY PAGE'!J13,2))))</f>
        <v xml:space="preserve"> </v>
      </c>
      <c r="K13" s="182" t="str">
        <f>IF('DATA ENTRY PAGE'!K13=0," ",IF('DATA ENTRY PAGE'!K13&gt;=0.01, ROUND('DATA ENTRY PAGE'!K13,2),("&lt; " &amp;ROUNDUP('DATA ENTRY PAGE'!K13,2))))</f>
        <v xml:space="preserve"> </v>
      </c>
      <c r="L13" s="184" t="str">
        <f>IF('DATA ENTRY PAGE'!L13=0," ",IF('DATA ENTRY PAGE'!L13&gt;=0.01, ROUND('DATA ENTRY PAGE'!L13,2),("&lt; " &amp;ROUNDUP('DATA ENTRY PAGE'!L13,2))))</f>
        <v xml:space="preserve"> </v>
      </c>
      <c r="M13" s="188" t="str">
        <f>IF('DATA ENTRY PAGE'!M13=0," ",'DATA ENTRY PAGE'!M13)</f>
        <v xml:space="preserve"> </v>
      </c>
      <c r="N13" s="188" t="str">
        <f>IF('DATA ENTRY PAGE'!N13=0," ",'DATA ENTRY PAGE'!N13)</f>
        <v xml:space="preserve"> </v>
      </c>
      <c r="O13" s="189" t="str">
        <f>IF('DATA ENTRY PAGE'!O13=0," ",'DATA ENTRY PAGE'!O13)</f>
        <v xml:space="preserve"> </v>
      </c>
      <c r="P13" s="5"/>
      <c r="W13" s="111"/>
      <c r="X13" s="111"/>
      <c r="Y13" s="111"/>
    </row>
    <row r="14" spans="1:26" ht="24.95" customHeight="1" x14ac:dyDescent="0.35">
      <c r="A14" s="116"/>
      <c r="B14" s="4"/>
      <c r="C14" s="187">
        <f>IF('DATA ENTRY PAGE'!C14=0," ",'DATA ENTRY PAGE'!C14)</f>
        <v>3</v>
      </c>
      <c r="D14" s="187" t="str">
        <f>IF('DATA ENTRY PAGE'!D14=0," ",'DATA ENTRY PAGE'!D14)</f>
        <v>15+18 to 15+46-LREV-LT</v>
      </c>
      <c r="E14" s="187" t="str">
        <f>IF('DATA ENTRY PAGE'!E14=0," ",'DATA ENTRY PAGE'!E14)</f>
        <v>15" PIPE/ 24"CSP</v>
      </c>
      <c r="F14" s="181" t="str">
        <f>IF('DATA ENTRY PAGE'!F14=0," ",IF('DATA ENTRY PAGE'!F14&gt;=0.01, ROUND('DATA ENTRY PAGE'!F14,2),("&lt; " &amp;ROUNDUP('DATA ENTRY PAGE'!F14,2))))</f>
        <v>&lt; 0.01</v>
      </c>
      <c r="G14" s="182" t="str">
        <f>IF('DATA ENTRY PAGE'!G14=0," ",IF('DATA ENTRY PAGE'!G14&gt;=0.01, ROUND('DATA ENTRY PAGE'!G14,2),("&lt; " &amp;ROUNDUP('DATA ENTRY PAGE'!G14,2))))</f>
        <v xml:space="preserve"> </v>
      </c>
      <c r="H14" s="182" t="str">
        <f>IF('DATA ENTRY PAGE'!H14=0," ",IF('DATA ENTRY PAGE'!H14&gt;=0.01, ROUND('DATA ENTRY PAGE'!H14,2),("&lt; " &amp;ROUNDUP('DATA ENTRY PAGE'!H14,2))))</f>
        <v>&lt; 0.01</v>
      </c>
      <c r="I14" s="182" t="str">
        <f>IF('DATA ENTRY PAGE'!I14=0," ",IF('DATA ENTRY PAGE'!I14&gt;=0.01, ROUND('DATA ENTRY PAGE'!I14,2),("&lt; " &amp;ROUNDUP('DATA ENTRY PAGE'!I14,2))))</f>
        <v>&lt; 0.01</v>
      </c>
      <c r="J14" s="183" t="str">
        <f>IF('DATA ENTRY PAGE'!J14=0," ",IF('DATA ENTRY PAGE'!J14&gt;=0.01, ROUND('DATA ENTRY PAGE'!J14,2),("&lt; " &amp;ROUNDUP('DATA ENTRY PAGE'!J14,2))))</f>
        <v xml:space="preserve"> </v>
      </c>
      <c r="K14" s="182" t="str">
        <f>IF('DATA ENTRY PAGE'!K14=0," ",IF('DATA ENTRY PAGE'!K14&gt;=0.01, ROUND('DATA ENTRY PAGE'!K14,2),("&lt; " &amp;ROUNDUP('DATA ENTRY PAGE'!K14,2))))</f>
        <v xml:space="preserve"> </v>
      </c>
      <c r="L14" s="184" t="str">
        <f>IF('DATA ENTRY PAGE'!L14=0," ",IF('DATA ENTRY PAGE'!L14&gt;=0.01, ROUND('DATA ENTRY PAGE'!L14,2),("&lt; " &amp;ROUNDUP('DATA ENTRY PAGE'!L14,2))))</f>
        <v xml:space="preserve"> </v>
      </c>
      <c r="M14" s="188" t="str">
        <f>IF('DATA ENTRY PAGE'!M14=0," ",'DATA ENTRY PAGE'!M14)</f>
        <v xml:space="preserve"> </v>
      </c>
      <c r="N14" s="188" t="str">
        <f>IF('DATA ENTRY PAGE'!N14=0," ",'DATA ENTRY PAGE'!N14)</f>
        <v xml:space="preserve"> </v>
      </c>
      <c r="O14" s="189" t="str">
        <f>IF('DATA ENTRY PAGE'!O14=0," ",'DATA ENTRY PAGE'!O14)</f>
        <v xml:space="preserve"> </v>
      </c>
      <c r="P14" s="5"/>
      <c r="W14" s="111"/>
      <c r="X14" s="111"/>
      <c r="Y14" s="111"/>
    </row>
    <row r="15" spans="1:26" ht="24.95" customHeight="1" x14ac:dyDescent="0.35">
      <c r="A15" s="116"/>
      <c r="B15" s="4"/>
      <c r="C15" s="187">
        <f>IF('DATA ENTRY PAGE'!C15=0," ",'DATA ENTRY PAGE'!C15)</f>
        <v>4</v>
      </c>
      <c r="D15" s="187" t="str">
        <f>IF('DATA ENTRY PAGE'!D15=0," ",'DATA ENTRY PAGE'!D15)</f>
        <v>40+78 to 41+92-LREV-RT</v>
      </c>
      <c r="E15" s="187" t="str">
        <f>IF('DATA ENTRY PAGE'!E15=0," ",'DATA ENTRY PAGE'!E15)</f>
        <v>ROADWAY FILL</v>
      </c>
      <c r="F15" s="181">
        <f>IF('DATA ENTRY PAGE'!F15=0," ",IF('DATA ENTRY PAGE'!F15&gt;=0.01, ROUND('DATA ENTRY PAGE'!F15,2),("&lt; " &amp;ROUNDUP('DATA ENTRY PAGE'!F15,2))))</f>
        <v>0.02</v>
      </c>
      <c r="G15" s="182" t="str">
        <f>IF('DATA ENTRY PAGE'!G15=0," ",IF('DATA ENTRY PAGE'!G15&gt;=0.01, ROUND('DATA ENTRY PAGE'!G15,2),("&lt; " &amp;ROUNDUP('DATA ENTRY PAGE'!G15,2))))</f>
        <v xml:space="preserve"> </v>
      </c>
      <c r="H15" s="182" t="str">
        <f>IF('DATA ENTRY PAGE'!H15=0," ",IF('DATA ENTRY PAGE'!H15&gt;=0.01, ROUND('DATA ENTRY PAGE'!H15,2),("&lt; " &amp;ROUNDUP('DATA ENTRY PAGE'!H15,2))))</f>
        <v xml:space="preserve"> </v>
      </c>
      <c r="I15" s="182" t="str">
        <f>IF('DATA ENTRY PAGE'!I15=0," ",IF('DATA ENTRY PAGE'!I15&gt;=0.01, ROUND('DATA ENTRY PAGE'!I15,2),("&lt; " &amp;ROUNDUP('DATA ENTRY PAGE'!I15,2))))</f>
        <v xml:space="preserve"> </v>
      </c>
      <c r="J15" s="183" t="str">
        <f>IF('DATA ENTRY PAGE'!J15=0," ",IF('DATA ENTRY PAGE'!J15&gt;=0.01, ROUND('DATA ENTRY PAGE'!J15,2),("&lt; " &amp;ROUNDUP('DATA ENTRY PAGE'!J15,2))))</f>
        <v xml:space="preserve"> </v>
      </c>
      <c r="K15" s="182" t="str">
        <f>IF('DATA ENTRY PAGE'!K15=0," ",IF('DATA ENTRY PAGE'!K15&gt;=0.01, ROUND('DATA ENTRY PAGE'!K15,2),("&lt; " &amp;ROUNDUP('DATA ENTRY PAGE'!K15,2))))</f>
        <v xml:space="preserve"> </v>
      </c>
      <c r="L15" s="184" t="str">
        <f>IF('DATA ENTRY PAGE'!L15=0," ",IF('DATA ENTRY PAGE'!L15&gt;=0.01, ROUND('DATA ENTRY PAGE'!L15,2),("&lt; " &amp;ROUNDUP('DATA ENTRY PAGE'!L15,2))))</f>
        <v xml:space="preserve"> </v>
      </c>
      <c r="M15" s="188" t="str">
        <f>IF('DATA ENTRY PAGE'!M15=0," ",'DATA ENTRY PAGE'!M15)</f>
        <v xml:space="preserve"> </v>
      </c>
      <c r="N15" s="188" t="str">
        <f>IF('DATA ENTRY PAGE'!N15=0," ",'DATA ENTRY PAGE'!N15)</f>
        <v xml:space="preserve"> </v>
      </c>
      <c r="O15" s="189" t="str">
        <f>IF('DATA ENTRY PAGE'!O15=0," ",'DATA ENTRY PAGE'!O15)</f>
        <v xml:space="preserve"> </v>
      </c>
      <c r="P15" s="5"/>
      <c r="W15" s="111"/>
      <c r="X15" s="111"/>
      <c r="Y15" s="111"/>
    </row>
    <row r="16" spans="1:26" ht="24.95" customHeight="1" x14ac:dyDescent="0.35">
      <c r="A16" s="116"/>
      <c r="B16" s="4"/>
      <c r="C16" s="187" t="str">
        <f>IF('DATA ENTRY PAGE'!C16=0," ",'DATA ENTRY PAGE'!C16)</f>
        <v xml:space="preserve"> </v>
      </c>
      <c r="D16" s="187" t="str">
        <f>IF('DATA ENTRY PAGE'!D16=0," ",'DATA ENTRY PAGE'!D16)</f>
        <v xml:space="preserve"> </v>
      </c>
      <c r="E16" s="187" t="str">
        <f>IF('DATA ENTRY PAGE'!E16=0," ",'DATA ENTRY PAGE'!E16)</f>
        <v>POND</v>
      </c>
      <c r="F16" s="181" t="str">
        <f>IF('DATA ENTRY PAGE'!F16=0," ",IF('DATA ENTRY PAGE'!F16&gt;=0.01, ROUND('DATA ENTRY PAGE'!F16,2),("&lt; " &amp;ROUNDUP('DATA ENTRY PAGE'!F16,2))))</f>
        <v xml:space="preserve"> </v>
      </c>
      <c r="G16" s="182" t="str">
        <f>IF('DATA ENTRY PAGE'!G16=0," ",IF('DATA ENTRY PAGE'!G16&gt;=0.01, ROUND('DATA ENTRY PAGE'!G16,2),("&lt; " &amp;ROUNDUP('DATA ENTRY PAGE'!G16,2))))</f>
        <v xml:space="preserve"> </v>
      </c>
      <c r="H16" s="182" t="str">
        <f>IF('DATA ENTRY PAGE'!H16=0," ",IF('DATA ENTRY PAGE'!H16&gt;=0.01, ROUND('DATA ENTRY PAGE'!H16,2),("&lt; " &amp;ROUNDUP('DATA ENTRY PAGE'!H16,2))))</f>
        <v xml:space="preserve"> </v>
      </c>
      <c r="I16" s="182" t="str">
        <f>IF('DATA ENTRY PAGE'!I16=0," ",IF('DATA ENTRY PAGE'!I16&gt;=0.01, ROUND('DATA ENTRY PAGE'!I16,2),("&lt; " &amp;ROUNDUP('DATA ENTRY PAGE'!I16,2))))</f>
        <v xml:space="preserve"> </v>
      </c>
      <c r="J16" s="183" t="str">
        <f>IF('DATA ENTRY PAGE'!J16=0," ",IF('DATA ENTRY PAGE'!J16&gt;=0.01, ROUND('DATA ENTRY PAGE'!J16,2),("&lt; " &amp;ROUNDUP('DATA ENTRY PAGE'!J16,2))))</f>
        <v xml:space="preserve"> </v>
      </c>
      <c r="K16" s="182">
        <f>IF('DATA ENTRY PAGE'!K16=0," ",IF('DATA ENTRY PAGE'!K16&gt;=0.01, ROUND('DATA ENTRY PAGE'!K16,2),("&lt; " &amp;ROUNDUP('DATA ENTRY PAGE'!K16,2))))</f>
        <v>0.21</v>
      </c>
      <c r="L16" s="184" t="str">
        <f>IF('DATA ENTRY PAGE'!L16=0," ",IF('DATA ENTRY PAGE'!L16&gt;=0.01, ROUND('DATA ENTRY PAGE'!L16,2),("&lt; " &amp;ROUNDUP('DATA ENTRY PAGE'!L16,2))))</f>
        <v xml:space="preserve"> </v>
      </c>
      <c r="M16" s="188" t="str">
        <f>IF('DATA ENTRY PAGE'!M16=0," ",'DATA ENTRY PAGE'!M16)</f>
        <v xml:space="preserve"> </v>
      </c>
      <c r="N16" s="188" t="str">
        <f>IF('DATA ENTRY PAGE'!N16=0," ",'DATA ENTRY PAGE'!N16)</f>
        <v xml:space="preserve"> </v>
      </c>
      <c r="O16" s="189" t="str">
        <f>IF('DATA ENTRY PAGE'!O16=0," ",'DATA ENTRY PAGE'!O16)</f>
        <v xml:space="preserve"> </v>
      </c>
      <c r="P16" s="5"/>
      <c r="R16"/>
      <c r="S16"/>
      <c r="W16" s="111"/>
      <c r="X16" s="111"/>
      <c r="Y16" s="111"/>
    </row>
    <row r="17" spans="1:25" ht="24.95" customHeight="1" x14ac:dyDescent="0.35">
      <c r="A17" s="116"/>
      <c r="B17" s="4"/>
      <c r="C17" s="187">
        <f>IF('DATA ENTRY PAGE'!C17=0," ",'DATA ENTRY PAGE'!C17)</f>
        <v>5</v>
      </c>
      <c r="D17" s="187" t="str">
        <f>IF('DATA ENTRY PAGE'!D17=0," ",'DATA ENTRY PAGE'!D17)</f>
        <v>48+91 to 49+79-LREV-RT</v>
      </c>
      <c r="E17" s="187" t="str">
        <f>IF('DATA ENTRY PAGE'!E17=0," ",'DATA ENTRY PAGE'!E17)</f>
        <v>ROADWAY FILL</v>
      </c>
      <c r="F17" s="181" t="str">
        <f>IF('DATA ENTRY PAGE'!F17=0," ",IF('DATA ENTRY PAGE'!F17&gt;=0.01, ROUND('DATA ENTRY PAGE'!F17,2),("&lt; " &amp;ROUNDUP('DATA ENTRY PAGE'!F17,2))))</f>
        <v>&lt; 0.01</v>
      </c>
      <c r="G17" s="182" t="str">
        <f>IF('DATA ENTRY PAGE'!G17=0," ",IF('DATA ENTRY PAGE'!G17&gt;=0.01, ROUND('DATA ENTRY PAGE'!G17,2),("&lt; " &amp;ROUNDUP('DATA ENTRY PAGE'!G17,2))))</f>
        <v xml:space="preserve"> </v>
      </c>
      <c r="H17" s="182" t="str">
        <f>IF('DATA ENTRY PAGE'!H17=0," ",IF('DATA ENTRY PAGE'!H17&gt;=0.01, ROUND('DATA ENTRY PAGE'!H17,2),("&lt; " &amp;ROUNDUP('DATA ENTRY PAGE'!H17,2))))</f>
        <v>&lt; 0.01</v>
      </c>
      <c r="I17" s="182">
        <f>IF('DATA ENTRY PAGE'!I17=0," ",IF('DATA ENTRY PAGE'!I17&gt;=0.01, ROUND('DATA ENTRY PAGE'!I17,2),("&lt; " &amp;ROUNDUP('DATA ENTRY PAGE'!I17,2))))</f>
        <v>0.09</v>
      </c>
      <c r="J17" s="183">
        <f>IF('DATA ENTRY PAGE'!J17=0," ",IF('DATA ENTRY PAGE'!J17&gt;=0.01, ROUND('DATA ENTRY PAGE'!J17,2),("&lt; " &amp;ROUNDUP('DATA ENTRY PAGE'!J17,2))))</f>
        <v>0.03</v>
      </c>
      <c r="K17" s="182" t="str">
        <f>IF('DATA ENTRY PAGE'!K17=0," ",IF('DATA ENTRY PAGE'!K17&gt;=0.01, ROUND('DATA ENTRY PAGE'!K17,2),("&lt; " &amp;ROUNDUP('DATA ENTRY PAGE'!K17,2))))</f>
        <v xml:space="preserve"> </v>
      </c>
      <c r="L17" s="184" t="str">
        <f>IF('DATA ENTRY PAGE'!L17=0," ",IF('DATA ENTRY PAGE'!L17&gt;=0.01, ROUND('DATA ENTRY PAGE'!L17,2),("&lt; " &amp;ROUNDUP('DATA ENTRY PAGE'!L17,2))))</f>
        <v xml:space="preserve"> </v>
      </c>
      <c r="M17" s="188" t="str">
        <f>IF('DATA ENTRY PAGE'!M17=0," ",'DATA ENTRY PAGE'!M17)</f>
        <v xml:space="preserve"> </v>
      </c>
      <c r="N17" s="188" t="str">
        <f>IF('DATA ENTRY PAGE'!N17=0," ",'DATA ENTRY PAGE'!N17)</f>
        <v xml:space="preserve"> </v>
      </c>
      <c r="O17" s="189" t="str">
        <f>IF('DATA ENTRY PAGE'!O17=0," ",'DATA ENTRY PAGE'!O17)</f>
        <v xml:space="preserve"> </v>
      </c>
      <c r="P17" s="5"/>
      <c r="W17" s="111"/>
      <c r="X17" s="111"/>
      <c r="Y17" s="111"/>
    </row>
    <row r="18" spans="1:25" ht="24.95" customHeight="1" x14ac:dyDescent="0.35">
      <c r="A18" s="116"/>
      <c r="B18" s="4"/>
      <c r="C18" s="187">
        <f>IF('DATA ENTRY PAGE'!C18=0," ",'DATA ENTRY PAGE'!C18)</f>
        <v>6</v>
      </c>
      <c r="D18" s="187" t="str">
        <f>IF('DATA ENTRY PAGE'!D18=0," ",'DATA ENTRY PAGE'!D18)</f>
        <v>51+87 to 57+80 -LREV-</v>
      </c>
      <c r="E18" s="187" t="str">
        <f>IF('DATA ENTRY PAGE'!E18=0," ",'DATA ENTRY PAGE'!E18)</f>
        <v>48" RCP</v>
      </c>
      <c r="F18" s="181">
        <f>IF('DATA ENTRY PAGE'!F18=0," ",IF('DATA ENTRY PAGE'!F18&gt;=0.01, ROUND('DATA ENTRY PAGE'!F18,2),("&lt; " &amp;ROUNDUP('DATA ENTRY PAGE'!F18,2))))</f>
        <v>1.57</v>
      </c>
      <c r="G18" s="182" t="str">
        <f>IF('DATA ENTRY PAGE'!G18=0," ",IF('DATA ENTRY PAGE'!G18&gt;=0.01, ROUND('DATA ENTRY PAGE'!G18,2),("&lt; " &amp;ROUNDUP('DATA ENTRY PAGE'!G18,2))))</f>
        <v xml:space="preserve"> </v>
      </c>
      <c r="H18" s="182">
        <f>IF('DATA ENTRY PAGE'!H18=0," ",IF('DATA ENTRY PAGE'!H18&gt;=0.01, ROUND('DATA ENTRY PAGE'!H18,2),("&lt; " &amp;ROUNDUP('DATA ENTRY PAGE'!H18,2))))</f>
        <v>0.03</v>
      </c>
      <c r="I18" s="182">
        <f>IF('DATA ENTRY PAGE'!I18=0," ",IF('DATA ENTRY PAGE'!I18&gt;=0.01, ROUND('DATA ENTRY PAGE'!I18,2),("&lt; " &amp;ROUNDUP('DATA ENTRY PAGE'!I18,2))))</f>
        <v>7.0000000000000007E-2</v>
      </c>
      <c r="J18" s="183">
        <f>IF('DATA ENTRY PAGE'!J18=0," ",IF('DATA ENTRY PAGE'!J18&gt;=0.01, ROUND('DATA ENTRY PAGE'!J18,2),("&lt; " &amp;ROUNDUP('DATA ENTRY PAGE'!J18,2))))</f>
        <v>0.18</v>
      </c>
      <c r="K18" s="182">
        <f>IF('DATA ENTRY PAGE'!K18=0," ",IF('DATA ENTRY PAGE'!K18&gt;=0.01, ROUND('DATA ENTRY PAGE'!K18,2),("&lt; " &amp;ROUNDUP('DATA ENTRY PAGE'!K18,2))))</f>
        <v>0.02</v>
      </c>
      <c r="L18" s="184" t="str">
        <f>IF('DATA ENTRY PAGE'!L18=0," ",IF('DATA ENTRY PAGE'!L18&gt;=0.01, ROUND('DATA ENTRY PAGE'!L18,2),("&lt; " &amp;ROUNDUP('DATA ENTRY PAGE'!L18,2))))</f>
        <v>&lt; 0.01</v>
      </c>
      <c r="M18" s="188">
        <f>IF('DATA ENTRY PAGE'!M18=0," ",'DATA ENTRY PAGE'!M18)</f>
        <v>463</v>
      </c>
      <c r="N18" s="188">
        <f>IF('DATA ENTRY PAGE'!N18=0," ",'DATA ENTRY PAGE'!N18)</f>
        <v>10</v>
      </c>
      <c r="O18" s="189" t="str">
        <f>IF('DATA ENTRY PAGE'!O18=0," ",'DATA ENTRY PAGE'!O18)</f>
        <v xml:space="preserve"> </v>
      </c>
      <c r="P18" s="5"/>
      <c r="W18" s="111"/>
      <c r="X18" s="111"/>
      <c r="Y18" s="111"/>
    </row>
    <row r="19" spans="1:25" ht="24.95" customHeight="1" x14ac:dyDescent="0.35">
      <c r="A19" s="116"/>
      <c r="B19" s="4"/>
      <c r="C19" s="187">
        <f>IF('DATA ENTRY PAGE'!C19=0," ",'DATA ENTRY PAGE'!C19)</f>
        <v>7</v>
      </c>
      <c r="D19" s="187" t="str">
        <f>IF('DATA ENTRY PAGE'!D19=0," ",'DATA ENTRY PAGE'!D19)</f>
        <v>59+46 to 60+07-LREV-</v>
      </c>
      <c r="E19" s="187" t="str">
        <f>IF('DATA ENTRY PAGE'!E19=0," ",'DATA ENTRY PAGE'!E19)</f>
        <v>30" RCP</v>
      </c>
      <c r="F19" s="181" t="str">
        <f>IF('DATA ENTRY PAGE'!F19=0," ",IF('DATA ENTRY PAGE'!F19&gt;=0.01, ROUND('DATA ENTRY PAGE'!F19,2),("&lt; " &amp;ROUNDUP('DATA ENTRY PAGE'!F19,2))))</f>
        <v xml:space="preserve"> </v>
      </c>
      <c r="G19" s="182" t="str">
        <f>IF('DATA ENTRY PAGE'!G19=0," ",IF('DATA ENTRY PAGE'!G19&gt;=0.01, ROUND('DATA ENTRY PAGE'!G19,2),("&lt; " &amp;ROUNDUP('DATA ENTRY PAGE'!G19,2))))</f>
        <v xml:space="preserve"> </v>
      </c>
      <c r="H19" s="182" t="str">
        <f>IF('DATA ENTRY PAGE'!H19=0," ",IF('DATA ENTRY PAGE'!H19&gt;=0.01, ROUND('DATA ENTRY PAGE'!H19,2),("&lt; " &amp;ROUNDUP('DATA ENTRY PAGE'!H19,2))))</f>
        <v xml:space="preserve"> </v>
      </c>
      <c r="I19" s="182" t="str">
        <f>IF('DATA ENTRY PAGE'!I19=0," ",IF('DATA ENTRY PAGE'!I19&gt;=0.01, ROUND('DATA ENTRY PAGE'!I19,2),("&lt; " &amp;ROUNDUP('DATA ENTRY PAGE'!I19,2))))</f>
        <v xml:space="preserve"> </v>
      </c>
      <c r="J19" s="183" t="str">
        <f>IF('DATA ENTRY PAGE'!J19=0," ",IF('DATA ENTRY PAGE'!J19&gt;=0.01, ROUND('DATA ENTRY PAGE'!J19,2),("&lt; " &amp;ROUNDUP('DATA ENTRY PAGE'!J19,2))))</f>
        <v xml:space="preserve"> </v>
      </c>
      <c r="K19" s="182" t="str">
        <f>IF('DATA ENTRY PAGE'!K19=0," ",IF('DATA ENTRY PAGE'!K19&gt;=0.01, ROUND('DATA ENTRY PAGE'!K19,2),("&lt; " &amp;ROUNDUP('DATA ENTRY PAGE'!K19,2))))</f>
        <v>&lt; 0.01</v>
      </c>
      <c r="L19" s="184" t="str">
        <f>IF('DATA ENTRY PAGE'!L19=0," ",IF('DATA ENTRY PAGE'!L19&gt;=0.01, ROUND('DATA ENTRY PAGE'!L19,2),("&lt; " &amp;ROUNDUP('DATA ENTRY PAGE'!L19,2))))</f>
        <v>&lt; 0.01</v>
      </c>
      <c r="M19" s="188">
        <f>IF('DATA ENTRY PAGE'!M19=0," ",'DATA ENTRY PAGE'!M19)</f>
        <v>372</v>
      </c>
      <c r="N19" s="188">
        <f>IF('DATA ENTRY PAGE'!N19=0," ",'DATA ENTRY PAGE'!N19)</f>
        <v>16</v>
      </c>
      <c r="O19" s="189" t="str">
        <f>IF('DATA ENTRY PAGE'!O19=0," ",'DATA ENTRY PAGE'!O19)</f>
        <v xml:space="preserve"> </v>
      </c>
      <c r="P19" s="5"/>
      <c r="W19" s="111"/>
      <c r="X19" s="111"/>
      <c r="Y19" s="111"/>
    </row>
    <row r="20" spans="1:25" ht="24.95" customHeight="1" x14ac:dyDescent="0.35">
      <c r="A20" s="116"/>
      <c r="B20" s="4"/>
      <c r="C20" s="187">
        <f>IF('DATA ENTRY PAGE'!C20=0," ",'DATA ENTRY PAGE'!C20)</f>
        <v>8</v>
      </c>
      <c r="D20" s="187" t="str">
        <f>IF('DATA ENTRY PAGE'!D20=0," ",'DATA ENTRY PAGE'!D20)</f>
        <v>66+34 to 79+65-LREV-</v>
      </c>
      <c r="E20" s="187" t="str">
        <f>IF('DATA ENTRY PAGE'!E20=0," ",'DATA ENTRY PAGE'!E20)</f>
        <v>ROADWAY FILL</v>
      </c>
      <c r="F20" s="181" t="str">
        <f>IF('DATA ENTRY PAGE'!F20=0," ",IF('DATA ENTRY PAGE'!F20&gt;=0.01, ROUND('DATA ENTRY PAGE'!F20,2),("&lt; " &amp;ROUNDUP('DATA ENTRY PAGE'!F20,2))))</f>
        <v xml:space="preserve"> </v>
      </c>
      <c r="G20" s="182" t="str">
        <f>IF('DATA ENTRY PAGE'!G20=0," ",IF('DATA ENTRY PAGE'!G20&gt;=0.01, ROUND('DATA ENTRY PAGE'!G20,2),("&lt; " &amp;ROUNDUP('DATA ENTRY PAGE'!G20,2))))</f>
        <v xml:space="preserve"> </v>
      </c>
      <c r="H20" s="182" t="str">
        <f>IF('DATA ENTRY PAGE'!H20=0," ",IF('DATA ENTRY PAGE'!H20&gt;=0.01, ROUND('DATA ENTRY PAGE'!H20,2),("&lt; " &amp;ROUNDUP('DATA ENTRY PAGE'!H20,2))))</f>
        <v xml:space="preserve"> </v>
      </c>
      <c r="I20" s="182" t="str">
        <f>IF('DATA ENTRY PAGE'!I20=0," ",IF('DATA ENTRY PAGE'!I20&gt;=0.01, ROUND('DATA ENTRY PAGE'!I20,2),("&lt; " &amp;ROUNDUP('DATA ENTRY PAGE'!I20,2))))</f>
        <v xml:space="preserve"> </v>
      </c>
      <c r="J20" s="183" t="str">
        <f>IF('DATA ENTRY PAGE'!J20=0," ",IF('DATA ENTRY PAGE'!J20&gt;=0.01, ROUND('DATA ENTRY PAGE'!J20,2),("&lt; " &amp;ROUNDUP('DATA ENTRY PAGE'!J20,2))))</f>
        <v xml:space="preserve"> </v>
      </c>
      <c r="K20" s="182">
        <f>IF('DATA ENTRY PAGE'!K20=0," ",IF('DATA ENTRY PAGE'!K20&gt;=0.01, ROUND('DATA ENTRY PAGE'!K20,2),("&lt; " &amp;ROUNDUP('DATA ENTRY PAGE'!K20,2))))</f>
        <v>0.2</v>
      </c>
      <c r="L20" s="184">
        <f>IF('DATA ENTRY PAGE'!L20=0," ",IF('DATA ENTRY PAGE'!L20&gt;=0.01, ROUND('DATA ENTRY PAGE'!L20,2),("&lt; " &amp;ROUNDUP('DATA ENTRY PAGE'!L20,2))))</f>
        <v>0.05</v>
      </c>
      <c r="M20" s="188">
        <f>IF('DATA ENTRY PAGE'!M20=0," ",'DATA ENTRY PAGE'!M20)</f>
        <v>1945</v>
      </c>
      <c r="N20" s="188">
        <f>IF('DATA ENTRY PAGE'!N20=0," ",'DATA ENTRY PAGE'!N20)</f>
        <v>514</v>
      </c>
      <c r="O20" s="189" t="str">
        <f>IF('DATA ENTRY PAGE'!O20=0," ",'DATA ENTRY PAGE'!O20)</f>
        <v xml:space="preserve"> </v>
      </c>
      <c r="P20" s="5"/>
      <c r="W20" s="111"/>
      <c r="X20" s="111"/>
      <c r="Y20" s="111"/>
    </row>
    <row r="21" spans="1:25" ht="24.95" customHeight="1" x14ac:dyDescent="0.35">
      <c r="A21" s="116"/>
      <c r="B21" s="4"/>
      <c r="C21" s="187" t="str">
        <f>IF('DATA ENTRY PAGE'!C21=0," ",'DATA ENTRY PAGE'!C21)</f>
        <v xml:space="preserve"> </v>
      </c>
      <c r="D21" s="187" t="str">
        <f>IF('DATA ENTRY PAGE'!D21=0," ",'DATA ENTRY PAGE'!D21)</f>
        <v xml:space="preserve"> </v>
      </c>
      <c r="E21" s="187" t="str">
        <f>IF('DATA ENTRY PAGE'!E21=0," ",'DATA ENTRY PAGE'!E21)</f>
        <v>STABILIZATION</v>
      </c>
      <c r="F21" s="181" t="str">
        <f>IF('DATA ENTRY PAGE'!F21=0," ",IF('DATA ENTRY PAGE'!F21&gt;=0.01, ROUND('DATA ENTRY PAGE'!F21,2),("&lt; " &amp;ROUNDUP('DATA ENTRY PAGE'!F21,2))))</f>
        <v xml:space="preserve"> </v>
      </c>
      <c r="G21" s="182" t="str">
        <f>IF('DATA ENTRY PAGE'!G21=0," ",IF('DATA ENTRY PAGE'!G21&gt;=0.01, ROUND('DATA ENTRY PAGE'!G21,2),("&lt; " &amp;ROUNDUP('DATA ENTRY PAGE'!G21,2))))</f>
        <v xml:space="preserve"> </v>
      </c>
      <c r="H21" s="182" t="str">
        <f>IF('DATA ENTRY PAGE'!H21=0," ",IF('DATA ENTRY PAGE'!H21&gt;=0.01, ROUND('DATA ENTRY PAGE'!H21,2),("&lt; " &amp;ROUNDUP('DATA ENTRY PAGE'!H21,2))))</f>
        <v xml:space="preserve"> </v>
      </c>
      <c r="I21" s="182" t="str">
        <f>IF('DATA ENTRY PAGE'!I21=0," ",IF('DATA ENTRY PAGE'!I21&gt;=0.01, ROUND('DATA ENTRY PAGE'!I21,2),("&lt; " &amp;ROUNDUP('DATA ENTRY PAGE'!I21,2))))</f>
        <v xml:space="preserve"> </v>
      </c>
      <c r="J21" s="183" t="str">
        <f>IF('DATA ENTRY PAGE'!J21=0," ",IF('DATA ENTRY PAGE'!J21&gt;=0.01, ROUND('DATA ENTRY PAGE'!J21,2),("&lt; " &amp;ROUNDUP('DATA ENTRY PAGE'!J21,2))))</f>
        <v xml:space="preserve"> </v>
      </c>
      <c r="K21" s="182" t="str">
        <f>IF('DATA ENTRY PAGE'!K21=0," ",IF('DATA ENTRY PAGE'!K21&gt;=0.01, ROUND('DATA ENTRY PAGE'!K21,2),("&lt; " &amp;ROUNDUP('DATA ENTRY PAGE'!K21,2))))</f>
        <v>&lt; 0.01</v>
      </c>
      <c r="L21" s="184" t="str">
        <f>IF('DATA ENTRY PAGE'!L21=0," ",IF('DATA ENTRY PAGE'!L21&gt;=0.01, ROUND('DATA ENTRY PAGE'!L21,2),("&lt; " &amp;ROUNDUP('DATA ENTRY PAGE'!L21,2))))</f>
        <v>&lt; 0.01</v>
      </c>
      <c r="M21" s="188">
        <f>IF('DATA ENTRY PAGE'!M21=0," ",'DATA ENTRY PAGE'!M21)</f>
        <v>64</v>
      </c>
      <c r="N21" s="188">
        <f>IF('DATA ENTRY PAGE'!N21=0," ",'DATA ENTRY PAGE'!N21)</f>
        <v>37</v>
      </c>
      <c r="O21" s="189" t="str">
        <f>IF('DATA ENTRY PAGE'!O21=0," ",'DATA ENTRY PAGE'!O21)</f>
        <v xml:space="preserve"> </v>
      </c>
      <c r="P21" s="5"/>
      <c r="W21" s="111"/>
      <c r="X21" s="111"/>
      <c r="Y21" s="117"/>
    </row>
    <row r="22" spans="1:25" ht="24.95" customHeight="1" x14ac:dyDescent="0.35">
      <c r="A22" s="116"/>
      <c r="B22" s="4"/>
      <c r="C22" s="187">
        <f>IF('DATA ENTRY PAGE'!C22=0," ",'DATA ENTRY PAGE'!C22)</f>
        <v>9</v>
      </c>
      <c r="D22" s="187" t="str">
        <f>IF('DATA ENTRY PAGE'!D22=0," ",'DATA ENTRY PAGE'!D22)</f>
        <v>67+37 to 70+18-LREV-LT</v>
      </c>
      <c r="E22" s="187" t="str">
        <f>IF('DATA ENTRY PAGE'!E22=0," ",'DATA ENTRY PAGE'!E22)</f>
        <v>ROADWAY FILL</v>
      </c>
      <c r="F22" s="181">
        <f>IF('DATA ENTRY PAGE'!F22=0," ",IF('DATA ENTRY PAGE'!F22&gt;=0.01, ROUND('DATA ENTRY PAGE'!F22,2),("&lt; " &amp;ROUNDUP('DATA ENTRY PAGE'!F22,2))))</f>
        <v>0.28000000000000003</v>
      </c>
      <c r="G22" s="182" t="str">
        <f>IF('DATA ENTRY PAGE'!G22=0," ",IF('DATA ENTRY PAGE'!G22&gt;=0.01, ROUND('DATA ENTRY PAGE'!G22,2),("&lt; " &amp;ROUNDUP('DATA ENTRY PAGE'!G22,2))))</f>
        <v xml:space="preserve"> </v>
      </c>
      <c r="H22" s="182" t="str">
        <f>IF('DATA ENTRY PAGE'!H22=0," ",IF('DATA ENTRY PAGE'!H22&gt;=0.01, ROUND('DATA ENTRY PAGE'!H22,2),("&lt; " &amp;ROUNDUP('DATA ENTRY PAGE'!H22,2))))</f>
        <v xml:space="preserve"> </v>
      </c>
      <c r="I22" s="182" t="str">
        <f>IF('DATA ENTRY PAGE'!I22=0," ",IF('DATA ENTRY PAGE'!I22&gt;=0.01, ROUND('DATA ENTRY PAGE'!I22,2),("&lt; " &amp;ROUNDUP('DATA ENTRY PAGE'!I22,2))))</f>
        <v xml:space="preserve"> </v>
      </c>
      <c r="J22" s="183" t="str">
        <f>IF('DATA ENTRY PAGE'!J22=0," ",IF('DATA ENTRY PAGE'!J22&gt;=0.01, ROUND('DATA ENTRY PAGE'!J22,2),("&lt; " &amp;ROUNDUP('DATA ENTRY PAGE'!J22,2))))</f>
        <v xml:space="preserve"> </v>
      </c>
      <c r="K22" s="182" t="str">
        <f>IF('DATA ENTRY PAGE'!K22=0," ",IF('DATA ENTRY PAGE'!K22&gt;=0.01, ROUND('DATA ENTRY PAGE'!K22,2),("&lt; " &amp;ROUNDUP('DATA ENTRY PAGE'!K22,2))))</f>
        <v xml:space="preserve"> </v>
      </c>
      <c r="L22" s="184" t="str">
        <f>IF('DATA ENTRY PAGE'!L22=0," ",IF('DATA ENTRY PAGE'!L22&gt;=0.01, ROUND('DATA ENTRY PAGE'!L22,2),("&lt; " &amp;ROUNDUP('DATA ENTRY PAGE'!L22,2))))</f>
        <v xml:space="preserve"> </v>
      </c>
      <c r="M22" s="188" t="str">
        <f>IF('DATA ENTRY PAGE'!M22=0," ",'DATA ENTRY PAGE'!M22)</f>
        <v xml:space="preserve"> </v>
      </c>
      <c r="N22" s="188" t="str">
        <f>IF('DATA ENTRY PAGE'!N22=0," ",'DATA ENTRY PAGE'!N22)</f>
        <v xml:space="preserve"> </v>
      </c>
      <c r="O22" s="189" t="str">
        <f>IF('DATA ENTRY PAGE'!O22=0," ",'DATA ENTRY PAGE'!O22)</f>
        <v xml:space="preserve"> </v>
      </c>
      <c r="P22" s="5"/>
      <c r="W22" s="111"/>
      <c r="X22" s="111"/>
      <c r="Y22" s="117"/>
    </row>
    <row r="23" spans="1:25" ht="24.95" customHeight="1" x14ac:dyDescent="0.35">
      <c r="A23" s="116"/>
      <c r="B23" s="4"/>
      <c r="C23" s="187">
        <f>IF('DATA ENTRY PAGE'!C23=0," ",'DATA ENTRY PAGE'!C23)</f>
        <v>10</v>
      </c>
      <c r="D23" s="187" t="str">
        <f>IF('DATA ENTRY PAGE'!D23=0," ",'DATA ENTRY PAGE'!D23)</f>
        <v>70+17 to 71+41-LREV-</v>
      </c>
      <c r="E23" s="187" t="str">
        <f>IF('DATA ENTRY PAGE'!E23=0," ",'DATA ENTRY PAGE'!E23)</f>
        <v>30" RCP</v>
      </c>
      <c r="F23" s="181" t="str">
        <f>IF('DATA ENTRY PAGE'!F23=0," ",IF('DATA ENTRY PAGE'!F23&gt;=0.01, ROUND('DATA ENTRY PAGE'!F23,2),("&lt; " &amp;ROUNDUP('DATA ENTRY PAGE'!F23,2))))</f>
        <v xml:space="preserve"> </v>
      </c>
      <c r="G23" s="182" t="str">
        <f>IF('DATA ENTRY PAGE'!G23=0," ",IF('DATA ENTRY PAGE'!G23&gt;=0.01, ROUND('DATA ENTRY PAGE'!G23,2),("&lt; " &amp;ROUNDUP('DATA ENTRY PAGE'!G23,2))))</f>
        <v xml:space="preserve"> </v>
      </c>
      <c r="H23" s="182" t="str">
        <f>IF('DATA ENTRY PAGE'!H23=0," ",IF('DATA ENTRY PAGE'!H23&gt;=0.01, ROUND('DATA ENTRY PAGE'!H23,2),("&lt; " &amp;ROUNDUP('DATA ENTRY PAGE'!H23,2))))</f>
        <v xml:space="preserve"> </v>
      </c>
      <c r="I23" s="182" t="str">
        <f>IF('DATA ENTRY PAGE'!I23=0," ",IF('DATA ENTRY PAGE'!I23&gt;=0.01, ROUND('DATA ENTRY PAGE'!I23,2),("&lt; " &amp;ROUNDUP('DATA ENTRY PAGE'!I23,2))))</f>
        <v xml:space="preserve"> </v>
      </c>
      <c r="J23" s="183" t="str">
        <f>IF('DATA ENTRY PAGE'!J23=0," ",IF('DATA ENTRY PAGE'!J23&gt;=0.01, ROUND('DATA ENTRY PAGE'!J23,2),("&lt; " &amp;ROUNDUP('DATA ENTRY PAGE'!J23,2))))</f>
        <v xml:space="preserve"> </v>
      </c>
      <c r="K23" s="182" t="str">
        <f>IF('DATA ENTRY PAGE'!K23=0," ",IF('DATA ENTRY PAGE'!K23&gt;=0.01, ROUND('DATA ENTRY PAGE'!K23,2),("&lt; " &amp;ROUNDUP('DATA ENTRY PAGE'!K23,2))))</f>
        <v>&lt; 0.01</v>
      </c>
      <c r="L23" s="184" t="str">
        <f>IF('DATA ENTRY PAGE'!L23=0," ",IF('DATA ENTRY PAGE'!L23&gt;=0.01, ROUND('DATA ENTRY PAGE'!L23,2),("&lt; " &amp;ROUNDUP('DATA ENTRY PAGE'!L23,2))))</f>
        <v>&lt; 0.01</v>
      </c>
      <c r="M23" s="188">
        <f>IF('DATA ENTRY PAGE'!M23=0," ",'DATA ENTRY PAGE'!M23)</f>
        <v>250</v>
      </c>
      <c r="N23" s="188">
        <f>IF('DATA ENTRY PAGE'!N23=0," ",'DATA ENTRY PAGE'!N23)</f>
        <v>10</v>
      </c>
      <c r="O23" s="189" t="str">
        <f>IF('DATA ENTRY PAGE'!O23=0," ",'DATA ENTRY PAGE'!O23)</f>
        <v xml:space="preserve"> </v>
      </c>
      <c r="P23" s="5"/>
      <c r="W23" s="111"/>
      <c r="X23" s="111"/>
      <c r="Y23" s="117"/>
    </row>
    <row r="24" spans="1:25" ht="24.95" customHeight="1" x14ac:dyDescent="0.35">
      <c r="A24" s="116"/>
      <c r="B24" s="4"/>
      <c r="C24" s="187" t="str">
        <f>IF('DATA ENTRY PAGE'!C24=0," ",'DATA ENTRY PAGE'!C24)</f>
        <v xml:space="preserve"> </v>
      </c>
      <c r="D24" s="187" t="str">
        <f>IF('DATA ENTRY PAGE'!D24=0," ",'DATA ENTRY PAGE'!D24)</f>
        <v xml:space="preserve"> </v>
      </c>
      <c r="E24" s="187" t="str">
        <f>IF('DATA ENTRY PAGE'!E24=0," ",'DATA ENTRY PAGE'!E24)</f>
        <v>STABILIZATION</v>
      </c>
      <c r="F24" s="181" t="str">
        <f>IF('DATA ENTRY PAGE'!F24=0," ",IF('DATA ENTRY PAGE'!F24&gt;=0.01, ROUND('DATA ENTRY PAGE'!F24,2),("&lt; " &amp;ROUNDUP('DATA ENTRY PAGE'!F24,2))))</f>
        <v xml:space="preserve"> </v>
      </c>
      <c r="G24" s="182" t="str">
        <f>IF('DATA ENTRY PAGE'!G24=0," ",IF('DATA ENTRY PAGE'!G24&gt;=0.01, ROUND('DATA ENTRY PAGE'!G24,2),("&lt; " &amp;ROUNDUP('DATA ENTRY PAGE'!G24,2))))</f>
        <v xml:space="preserve"> </v>
      </c>
      <c r="H24" s="182" t="str">
        <f>IF('DATA ENTRY PAGE'!H24=0," ",IF('DATA ENTRY PAGE'!H24&gt;=0.01, ROUND('DATA ENTRY PAGE'!H24,2),("&lt; " &amp;ROUNDUP('DATA ENTRY PAGE'!H24,2))))</f>
        <v xml:space="preserve"> </v>
      </c>
      <c r="I24" s="182" t="str">
        <f>IF('DATA ENTRY PAGE'!I24=0," ",IF('DATA ENTRY PAGE'!I24&gt;=0.01, ROUND('DATA ENTRY PAGE'!I24,2),("&lt; " &amp;ROUNDUP('DATA ENTRY PAGE'!I24,2))))</f>
        <v xml:space="preserve"> </v>
      </c>
      <c r="J24" s="183" t="str">
        <f>IF('DATA ENTRY PAGE'!J24=0," ",IF('DATA ENTRY PAGE'!J24&gt;=0.01, ROUND('DATA ENTRY PAGE'!J24,2),("&lt; " &amp;ROUNDUP('DATA ENTRY PAGE'!J24,2))))</f>
        <v xml:space="preserve"> </v>
      </c>
      <c r="K24" s="182" t="str">
        <f>IF('DATA ENTRY PAGE'!K24=0," ",IF('DATA ENTRY PAGE'!K24&gt;=0.01, ROUND('DATA ENTRY PAGE'!K24,2),("&lt; " &amp;ROUNDUP('DATA ENTRY PAGE'!K24,2))))</f>
        <v>&lt; 0.01</v>
      </c>
      <c r="L24" s="184" t="str">
        <f>IF('DATA ENTRY PAGE'!L24=0," ",IF('DATA ENTRY PAGE'!L24&gt;=0.01, ROUND('DATA ENTRY PAGE'!L24,2),("&lt; " &amp;ROUNDUP('DATA ENTRY PAGE'!L24,2))))</f>
        <v xml:space="preserve"> </v>
      </c>
      <c r="M24" s="188">
        <f>IF('DATA ENTRY PAGE'!M24=0," ",'DATA ENTRY PAGE'!M24)</f>
        <v>9</v>
      </c>
      <c r="N24" s="188" t="str">
        <f>IF('DATA ENTRY PAGE'!N24=0," ",'DATA ENTRY PAGE'!N24)</f>
        <v xml:space="preserve"> </v>
      </c>
      <c r="O24" s="189" t="str">
        <f>IF('DATA ENTRY PAGE'!O24=0," ",'DATA ENTRY PAGE'!O24)</f>
        <v xml:space="preserve"> </v>
      </c>
      <c r="P24" s="5"/>
      <c r="W24" s="111"/>
      <c r="X24" s="111"/>
      <c r="Y24" s="117"/>
    </row>
    <row r="25" spans="1:25" ht="24.95" customHeight="1" x14ac:dyDescent="0.35">
      <c r="A25" s="116"/>
      <c r="B25" s="4"/>
      <c r="C25" s="187">
        <f>IF('DATA ENTRY PAGE'!C25=0," ",'DATA ENTRY PAGE'!C25)</f>
        <v>11</v>
      </c>
      <c r="D25" s="187" t="str">
        <f>IF('DATA ENTRY PAGE'!D25=0," ",'DATA ENTRY PAGE'!D25)</f>
        <v>72+71 to 73+27-LREV-LT</v>
      </c>
      <c r="E25" s="187" t="str">
        <f>IF('DATA ENTRY PAGE'!E25=0," ",'DATA ENTRY PAGE'!E25)</f>
        <v>ROADWAY FILL</v>
      </c>
      <c r="F25" s="181">
        <f>IF('DATA ENTRY PAGE'!F25=0," ",IF('DATA ENTRY PAGE'!F25&gt;=0.01, ROUND('DATA ENTRY PAGE'!F25,2),("&lt; " &amp;ROUNDUP('DATA ENTRY PAGE'!F25,2))))</f>
        <v>0.08</v>
      </c>
      <c r="G25" s="182" t="str">
        <f>IF('DATA ENTRY PAGE'!G25=0," ",IF('DATA ENTRY PAGE'!G25&gt;=0.01, ROUND('DATA ENTRY PAGE'!G25,2),("&lt; " &amp;ROUNDUP('DATA ENTRY PAGE'!G25,2))))</f>
        <v xml:space="preserve"> </v>
      </c>
      <c r="H25" s="182">
        <f>IF('DATA ENTRY PAGE'!H25=0," ",IF('DATA ENTRY PAGE'!H25&gt;=0.01, ROUND('DATA ENTRY PAGE'!H25,2),("&lt; " &amp;ROUNDUP('DATA ENTRY PAGE'!H25,2))))</f>
        <v>0.03</v>
      </c>
      <c r="I25" s="182" t="str">
        <f>IF('DATA ENTRY PAGE'!I25=0," ",IF('DATA ENTRY PAGE'!I25&gt;=0.01, ROUND('DATA ENTRY PAGE'!I25,2),("&lt; " &amp;ROUNDUP('DATA ENTRY PAGE'!I25,2))))</f>
        <v xml:space="preserve"> </v>
      </c>
      <c r="J25" s="183" t="str">
        <f>IF('DATA ENTRY PAGE'!J25=0," ",IF('DATA ENTRY PAGE'!J25&gt;=0.01, ROUND('DATA ENTRY PAGE'!J25,2),("&lt; " &amp;ROUNDUP('DATA ENTRY PAGE'!J25,2))))</f>
        <v xml:space="preserve"> </v>
      </c>
      <c r="K25" s="182" t="str">
        <f>IF('DATA ENTRY PAGE'!K25=0," ",IF('DATA ENTRY PAGE'!K25&gt;=0.01, ROUND('DATA ENTRY PAGE'!K25,2),("&lt; " &amp;ROUNDUP('DATA ENTRY PAGE'!K25,2))))</f>
        <v xml:space="preserve"> </v>
      </c>
      <c r="L25" s="184" t="str">
        <f>IF('DATA ENTRY PAGE'!L25=0," ",IF('DATA ENTRY PAGE'!L25&gt;=0.01, ROUND('DATA ENTRY PAGE'!L25,2),("&lt; " &amp;ROUNDUP('DATA ENTRY PAGE'!L25,2))))</f>
        <v xml:space="preserve"> </v>
      </c>
      <c r="M25" s="188" t="str">
        <f>IF('DATA ENTRY PAGE'!M25=0," ",'DATA ENTRY PAGE'!M25)</f>
        <v xml:space="preserve"> </v>
      </c>
      <c r="N25" s="188" t="str">
        <f>IF('DATA ENTRY PAGE'!N25=0," ",'DATA ENTRY PAGE'!N25)</f>
        <v xml:space="preserve"> </v>
      </c>
      <c r="O25" s="189" t="str">
        <f>IF('DATA ENTRY PAGE'!O25=0," ",'DATA ENTRY PAGE'!O25)</f>
        <v xml:space="preserve"> </v>
      </c>
      <c r="P25" s="5"/>
      <c r="W25" s="111"/>
      <c r="X25" s="111"/>
      <c r="Y25" s="111"/>
    </row>
    <row r="26" spans="1:25" ht="24.95" customHeight="1" x14ac:dyDescent="0.35">
      <c r="A26" s="116"/>
      <c r="B26" s="4"/>
      <c r="C26" s="187">
        <f>IF('DATA ENTRY PAGE'!C26=0," ",'DATA ENTRY PAGE'!C26)</f>
        <v>12</v>
      </c>
      <c r="D26" s="187" t="str">
        <f>IF('DATA ENTRY PAGE'!D26=0," ",'DATA ENTRY PAGE'!D26)</f>
        <v>78+80 to 81+30-LREV-</v>
      </c>
      <c r="E26" s="187" t="str">
        <f>IF('DATA ENTRY PAGE'!E26=0," ",'DATA ENTRY PAGE'!E26)</f>
        <v>ROADWAY FILL</v>
      </c>
      <c r="F26" s="181">
        <f>IF('DATA ENTRY PAGE'!F26=0," ",IF('DATA ENTRY PAGE'!F26&gt;=0.01, ROUND('DATA ENTRY PAGE'!F26,2),("&lt; " &amp;ROUNDUP('DATA ENTRY PAGE'!F26,2))))</f>
        <v>0.47</v>
      </c>
      <c r="G26" s="182" t="str">
        <f>IF('DATA ENTRY PAGE'!G26=0," ",IF('DATA ENTRY PAGE'!G26&gt;=0.01, ROUND('DATA ENTRY PAGE'!G26,2),("&lt; " &amp;ROUNDUP('DATA ENTRY PAGE'!G26,2))))</f>
        <v xml:space="preserve"> </v>
      </c>
      <c r="H26" s="182" t="str">
        <f>IF('DATA ENTRY PAGE'!H26=0," ",IF('DATA ENTRY PAGE'!H26&gt;=0.01, ROUND('DATA ENTRY PAGE'!H26,2),("&lt; " &amp;ROUNDUP('DATA ENTRY PAGE'!H26,2))))</f>
        <v xml:space="preserve"> </v>
      </c>
      <c r="I26" s="182">
        <f>IF('DATA ENTRY PAGE'!I26=0," ",IF('DATA ENTRY PAGE'!I26&gt;=0.01, ROUND('DATA ENTRY PAGE'!I26,2),("&lt; " &amp;ROUNDUP('DATA ENTRY PAGE'!I26,2))))</f>
        <v>0.03</v>
      </c>
      <c r="J26" s="183" t="str">
        <f>IF('DATA ENTRY PAGE'!J26=0," ",IF('DATA ENTRY PAGE'!J26&gt;=0.01, ROUND('DATA ENTRY PAGE'!J26,2),("&lt; " &amp;ROUNDUP('DATA ENTRY PAGE'!J26,2))))</f>
        <v xml:space="preserve"> </v>
      </c>
      <c r="K26" s="182" t="str">
        <f>IF('DATA ENTRY PAGE'!K26=0," ",IF('DATA ENTRY PAGE'!K26&gt;=0.01, ROUND('DATA ENTRY PAGE'!K26,2),("&lt; " &amp;ROUNDUP('DATA ENTRY PAGE'!K26,2))))</f>
        <v xml:space="preserve"> </v>
      </c>
      <c r="L26" s="184" t="str">
        <f>IF('DATA ENTRY PAGE'!L26=0," ",IF('DATA ENTRY PAGE'!L26&gt;=0.01, ROUND('DATA ENTRY PAGE'!L26,2),("&lt; " &amp;ROUNDUP('DATA ENTRY PAGE'!L26,2))))</f>
        <v xml:space="preserve"> </v>
      </c>
      <c r="M26" s="188" t="str">
        <f>IF('DATA ENTRY PAGE'!M26=0," ",'DATA ENTRY PAGE'!M26)</f>
        <v xml:space="preserve"> </v>
      </c>
      <c r="N26" s="188" t="str">
        <f>IF('DATA ENTRY PAGE'!N26=0," ",'DATA ENTRY PAGE'!N26)</f>
        <v xml:space="preserve"> </v>
      </c>
      <c r="O26" s="189" t="str">
        <f>IF('DATA ENTRY PAGE'!O26=0," ",'DATA ENTRY PAGE'!O26)</f>
        <v xml:space="preserve"> </v>
      </c>
      <c r="P26" s="5"/>
      <c r="W26" s="111"/>
      <c r="X26" s="111"/>
      <c r="Y26" s="111"/>
    </row>
    <row r="27" spans="1:25" ht="24.95" customHeight="1" x14ac:dyDescent="0.35">
      <c r="A27" s="116"/>
      <c r="B27" s="4"/>
      <c r="C27" s="187">
        <f>IF('DATA ENTRY PAGE'!C27=0," ",'DATA ENTRY PAGE'!C27)</f>
        <v>13</v>
      </c>
      <c r="D27" s="187" t="str">
        <f>IF('DATA ENTRY PAGE'!D27=0," ",'DATA ENTRY PAGE'!D27)</f>
        <v>81+19 to 82+63-L-LT</v>
      </c>
      <c r="E27" s="187" t="str">
        <f>IF('DATA ENTRY PAGE'!E27=0," ",'DATA ENTRY PAGE'!E27)</f>
        <v>ROADWAY FILL</v>
      </c>
      <c r="F27" s="181">
        <f>IF('DATA ENTRY PAGE'!F27=0," ",IF('DATA ENTRY PAGE'!F27&gt;=0.01, ROUND('DATA ENTRY PAGE'!F27,2),("&lt; " &amp;ROUNDUP('DATA ENTRY PAGE'!F27,2))))</f>
        <v>0.17</v>
      </c>
      <c r="G27" s="182" t="str">
        <f>IF('DATA ENTRY PAGE'!G27=0," ",IF('DATA ENTRY PAGE'!G27&gt;=0.01, ROUND('DATA ENTRY PAGE'!G27,2),("&lt; " &amp;ROUNDUP('DATA ENTRY PAGE'!G27,2))))</f>
        <v xml:space="preserve"> </v>
      </c>
      <c r="H27" s="182" t="str">
        <f>IF('DATA ENTRY PAGE'!H27=0," ",IF('DATA ENTRY PAGE'!H27&gt;=0.01, ROUND('DATA ENTRY PAGE'!H27,2),("&lt; " &amp;ROUNDUP('DATA ENTRY PAGE'!H27,2))))</f>
        <v xml:space="preserve"> </v>
      </c>
      <c r="I27" s="182">
        <f>IF('DATA ENTRY PAGE'!I27=0," ",IF('DATA ENTRY PAGE'!I27&gt;=0.01, ROUND('DATA ENTRY PAGE'!I27,2),("&lt; " &amp;ROUNDUP('DATA ENTRY PAGE'!I27,2))))</f>
        <v>0.03</v>
      </c>
      <c r="J27" s="183" t="str">
        <f>IF('DATA ENTRY PAGE'!J27=0," ",IF('DATA ENTRY PAGE'!J27&gt;=0.01, ROUND('DATA ENTRY PAGE'!J27,2),("&lt; " &amp;ROUNDUP('DATA ENTRY PAGE'!J27,2))))</f>
        <v xml:space="preserve"> </v>
      </c>
      <c r="K27" s="182" t="str">
        <f>IF('DATA ENTRY PAGE'!K27=0," ",IF('DATA ENTRY PAGE'!K27&gt;=0.01, ROUND('DATA ENTRY PAGE'!K27,2),("&lt; " &amp;ROUNDUP('DATA ENTRY PAGE'!K27,2))))</f>
        <v xml:space="preserve"> </v>
      </c>
      <c r="L27" s="184" t="str">
        <f>IF('DATA ENTRY PAGE'!L27=0," ",IF('DATA ENTRY PAGE'!L27&gt;=0.01, ROUND('DATA ENTRY PAGE'!L27,2),("&lt; " &amp;ROUNDUP('DATA ENTRY PAGE'!L27,2))))</f>
        <v xml:space="preserve"> </v>
      </c>
      <c r="M27" s="188" t="str">
        <f>IF('DATA ENTRY PAGE'!M27=0," ",'DATA ENTRY PAGE'!M27)</f>
        <v xml:space="preserve"> </v>
      </c>
      <c r="N27" s="188" t="str">
        <f>IF('DATA ENTRY PAGE'!N27=0," ",'DATA ENTRY PAGE'!N27)</f>
        <v xml:space="preserve"> </v>
      </c>
      <c r="O27" s="189" t="str">
        <f>IF('DATA ENTRY PAGE'!O27=0," ",'DATA ENTRY PAGE'!O27)</f>
        <v xml:space="preserve"> </v>
      </c>
      <c r="P27" s="5"/>
      <c r="W27" s="111"/>
      <c r="X27" s="111"/>
      <c r="Y27" s="111"/>
    </row>
    <row r="28" spans="1:25" ht="24.95" customHeight="1" x14ac:dyDescent="0.35">
      <c r="A28" s="116"/>
      <c r="B28" s="4"/>
      <c r="C28" s="187">
        <f>IF('DATA ENTRY PAGE'!C28=0," ",'DATA ENTRY PAGE'!C28)</f>
        <v>14</v>
      </c>
      <c r="D28" s="187" t="str">
        <f>IF('DATA ENTRY PAGE'!D28=0," ",'DATA ENTRY PAGE'!D28)</f>
        <v>83+13 to 83+46-LREV-</v>
      </c>
      <c r="E28" s="187" t="str">
        <f>IF('DATA ENTRY PAGE'!E28=0," ",'DATA ENTRY PAGE'!E28)</f>
        <v>BANK STABILIZATION</v>
      </c>
      <c r="F28" s="181" t="str">
        <f>IF('DATA ENTRY PAGE'!F28=0," ",IF('DATA ENTRY PAGE'!F28&gt;=0.01, ROUND('DATA ENTRY PAGE'!F28,2),("&lt; " &amp;ROUNDUP('DATA ENTRY PAGE'!F28,2))))</f>
        <v xml:space="preserve"> </v>
      </c>
      <c r="G28" s="182" t="str">
        <f>IF('DATA ENTRY PAGE'!G28=0," ",IF('DATA ENTRY PAGE'!G28&gt;=0.01, ROUND('DATA ENTRY PAGE'!G28,2),("&lt; " &amp;ROUNDUP('DATA ENTRY PAGE'!G28,2))))</f>
        <v xml:space="preserve"> </v>
      </c>
      <c r="H28" s="182" t="str">
        <f>IF('DATA ENTRY PAGE'!H28=0," ",IF('DATA ENTRY PAGE'!H28&gt;=0.01, ROUND('DATA ENTRY PAGE'!H28,2),("&lt; " &amp;ROUNDUP('DATA ENTRY PAGE'!H28,2))))</f>
        <v xml:space="preserve"> </v>
      </c>
      <c r="I28" s="182" t="str">
        <f>IF('DATA ENTRY PAGE'!I28=0," ",IF('DATA ENTRY PAGE'!I28&gt;=0.01, ROUND('DATA ENTRY PAGE'!I28,2),("&lt; " &amp;ROUNDUP('DATA ENTRY PAGE'!I28,2))))</f>
        <v xml:space="preserve"> </v>
      </c>
      <c r="J28" s="183" t="str">
        <f>IF('DATA ENTRY PAGE'!J28=0," ",IF('DATA ENTRY PAGE'!J28&gt;=0.01, ROUND('DATA ENTRY PAGE'!J28,2),("&lt; " &amp;ROUNDUP('DATA ENTRY PAGE'!J28,2))))</f>
        <v xml:space="preserve"> </v>
      </c>
      <c r="K28" s="182" t="str">
        <f>IF('DATA ENTRY PAGE'!K28=0," ",IF('DATA ENTRY PAGE'!K28&gt;=0.01, ROUND('DATA ENTRY PAGE'!K28,2),("&lt; " &amp;ROUNDUP('DATA ENTRY PAGE'!K28,2))))</f>
        <v>&lt; 0.01</v>
      </c>
      <c r="L28" s="184" t="str">
        <f>IF('DATA ENTRY PAGE'!L28=0," ",IF('DATA ENTRY PAGE'!L28&gt;=0.01, ROUND('DATA ENTRY PAGE'!L28,2),("&lt; " &amp;ROUNDUP('DATA ENTRY PAGE'!L28,2))))</f>
        <v>&lt; 0.01</v>
      </c>
      <c r="M28" s="188">
        <f>IF('DATA ENTRY PAGE'!M28=0," ",'DATA ENTRY PAGE'!M28)</f>
        <v>57</v>
      </c>
      <c r="N28" s="188">
        <f>IF('DATA ENTRY PAGE'!N28=0," ",'DATA ENTRY PAGE'!N28)</f>
        <v>10</v>
      </c>
      <c r="O28" s="189" t="str">
        <f>IF('DATA ENTRY PAGE'!O28=0," ",'DATA ENTRY PAGE'!O28)</f>
        <v xml:space="preserve"> </v>
      </c>
      <c r="P28" s="5"/>
      <c r="W28" s="111"/>
      <c r="X28" s="111"/>
      <c r="Y28" s="111"/>
    </row>
    <row r="29" spans="1:25" ht="24.95" customHeight="1" x14ac:dyDescent="0.35">
      <c r="A29" s="116"/>
      <c r="B29" s="4"/>
      <c r="C29" s="187" t="str">
        <f>IF('DATA ENTRY PAGE'!C29=0," ",'DATA ENTRY PAGE'!C29)</f>
        <v>14A</v>
      </c>
      <c r="D29" s="187" t="str">
        <f>IF('DATA ENTRY PAGE'!D29=0," ",'DATA ENTRY PAGE'!D29)</f>
        <v>84+63 to 85+49-LREV-LT</v>
      </c>
      <c r="E29" s="187" t="str">
        <f>IF('DATA ENTRY PAGE'!E29=0," ",'DATA ENTRY PAGE'!E29)</f>
        <v>ROADWAY FILL</v>
      </c>
      <c r="F29" s="181" t="str">
        <f>IF('DATA ENTRY PAGE'!F29=0," ",IF('DATA ENTRY PAGE'!F29&gt;=0.01, ROUND('DATA ENTRY PAGE'!F29,2),("&lt; " &amp;ROUNDUP('DATA ENTRY PAGE'!F29,2))))</f>
        <v xml:space="preserve"> </v>
      </c>
      <c r="G29" s="182" t="str">
        <f>IF('DATA ENTRY PAGE'!G29=0," ",IF('DATA ENTRY PAGE'!G29&gt;=0.01, ROUND('DATA ENTRY PAGE'!G29,2),("&lt; " &amp;ROUNDUP('DATA ENTRY PAGE'!G29,2))))</f>
        <v xml:space="preserve"> </v>
      </c>
      <c r="H29" s="182" t="str">
        <f>IF('DATA ENTRY PAGE'!H29=0," ",IF('DATA ENTRY PAGE'!H29&gt;=0.01, ROUND('DATA ENTRY PAGE'!H29,2),("&lt; " &amp;ROUNDUP('DATA ENTRY PAGE'!H29,2))))</f>
        <v xml:space="preserve"> </v>
      </c>
      <c r="I29" s="182" t="str">
        <f>IF('DATA ENTRY PAGE'!I29=0," ",IF('DATA ENTRY PAGE'!I29&gt;=0.01, ROUND('DATA ENTRY PAGE'!I29,2),("&lt; " &amp;ROUNDUP('DATA ENTRY PAGE'!I29,2))))</f>
        <v xml:space="preserve"> </v>
      </c>
      <c r="J29" s="183" t="str">
        <f>IF('DATA ENTRY PAGE'!J29=0," ",IF('DATA ENTRY PAGE'!J29&gt;=0.01, ROUND('DATA ENTRY PAGE'!J29,2),("&lt; " &amp;ROUNDUP('DATA ENTRY PAGE'!J29,2))))</f>
        <v xml:space="preserve"> </v>
      </c>
      <c r="K29" s="182">
        <f>IF('DATA ENTRY PAGE'!K29=0," ",IF('DATA ENTRY PAGE'!K29&gt;=0.01, ROUND('DATA ENTRY PAGE'!K29,2),("&lt; " &amp;ROUNDUP('DATA ENTRY PAGE'!K29,2))))</f>
        <v>0.01</v>
      </c>
      <c r="L29" s="184" t="str">
        <f>IF('DATA ENTRY PAGE'!L29=0," ",IF('DATA ENTRY PAGE'!L29&gt;=0.01, ROUND('DATA ENTRY PAGE'!L29,2),("&lt; " &amp;ROUNDUP('DATA ENTRY PAGE'!L29,2))))</f>
        <v>&lt; 0.01</v>
      </c>
      <c r="M29" s="188">
        <f>IF('DATA ENTRY PAGE'!M29=0," ",'DATA ENTRY PAGE'!M29)</f>
        <v>237</v>
      </c>
      <c r="N29" s="188">
        <f>IF('DATA ENTRY PAGE'!N29=0," ",'DATA ENTRY PAGE'!N29)</f>
        <v>29</v>
      </c>
      <c r="O29" s="189" t="str">
        <f>IF('DATA ENTRY PAGE'!O29=0," ",'DATA ENTRY PAGE'!O29)</f>
        <v xml:space="preserve"> </v>
      </c>
      <c r="P29" s="5"/>
      <c r="W29" s="111"/>
      <c r="X29" s="111"/>
      <c r="Y29" s="111"/>
    </row>
    <row r="30" spans="1:25" ht="24.95" customHeight="1" x14ac:dyDescent="0.35">
      <c r="A30" s="116"/>
      <c r="B30" s="4"/>
      <c r="C30" s="187">
        <f>IF('DATA ENTRY PAGE'!C30=0," ",'DATA ENTRY PAGE'!C30)</f>
        <v>15</v>
      </c>
      <c r="D30" s="187" t="str">
        <f>IF('DATA ENTRY PAGE'!D30=0," ",'DATA ENTRY PAGE'!D30)</f>
        <v>85+31 to 90+05-L-</v>
      </c>
      <c r="E30" s="187" t="str">
        <f>IF('DATA ENTRY PAGE'!E30=0," ",'DATA ENTRY PAGE'!E30)</f>
        <v>ROADWAY FILL</v>
      </c>
      <c r="F30" s="181">
        <f>IF('DATA ENTRY PAGE'!F30=0," ",IF('DATA ENTRY PAGE'!F30&gt;=0.01, ROUND('DATA ENTRY PAGE'!F30,2),("&lt; " &amp;ROUNDUP('DATA ENTRY PAGE'!F30,2))))</f>
        <v>1.8</v>
      </c>
      <c r="G30" s="182" t="str">
        <f>IF('DATA ENTRY PAGE'!G30=0," ",IF('DATA ENTRY PAGE'!G30&gt;=0.01, ROUND('DATA ENTRY PAGE'!G30,2),("&lt; " &amp;ROUNDUP('DATA ENTRY PAGE'!G30,2))))</f>
        <v xml:space="preserve"> </v>
      </c>
      <c r="H30" s="182" t="str">
        <f>IF('DATA ENTRY PAGE'!H30=0," ",IF('DATA ENTRY PAGE'!H30&gt;=0.01, ROUND('DATA ENTRY PAGE'!H30,2),("&lt; " &amp;ROUNDUP('DATA ENTRY PAGE'!H30,2))))</f>
        <v>&lt; 0.01</v>
      </c>
      <c r="I30" s="182">
        <f>IF('DATA ENTRY PAGE'!I30=0," ",IF('DATA ENTRY PAGE'!I30&gt;=0.01, ROUND('DATA ENTRY PAGE'!I30,2),("&lt; " &amp;ROUNDUP('DATA ENTRY PAGE'!I30,2))))</f>
        <v>0.16</v>
      </c>
      <c r="J30" s="183" t="str">
        <f>IF('DATA ENTRY PAGE'!J30=0," ",IF('DATA ENTRY PAGE'!J30&gt;=0.01, ROUND('DATA ENTRY PAGE'!J30,2),("&lt; " &amp;ROUNDUP('DATA ENTRY PAGE'!J30,2))))</f>
        <v xml:space="preserve"> </v>
      </c>
      <c r="K30" s="182" t="str">
        <f>IF('DATA ENTRY PAGE'!K30=0," ",IF('DATA ENTRY PAGE'!K30&gt;=0.01, ROUND('DATA ENTRY PAGE'!K30,2),("&lt; " &amp;ROUNDUP('DATA ENTRY PAGE'!K30,2))))</f>
        <v xml:space="preserve"> </v>
      </c>
      <c r="L30" s="184" t="str">
        <f>IF('DATA ENTRY PAGE'!L30=0," ",IF('DATA ENTRY PAGE'!L30&gt;=0.01, ROUND('DATA ENTRY PAGE'!L30,2),("&lt; " &amp;ROUNDUP('DATA ENTRY PAGE'!L30,2))))</f>
        <v xml:space="preserve"> </v>
      </c>
      <c r="M30" s="188" t="str">
        <f>IF('DATA ENTRY PAGE'!M30=0," ",'DATA ENTRY PAGE'!M30)</f>
        <v xml:space="preserve"> </v>
      </c>
      <c r="N30" s="188" t="str">
        <f>IF('DATA ENTRY PAGE'!N30=0," ",'DATA ENTRY PAGE'!N30)</f>
        <v xml:space="preserve"> </v>
      </c>
      <c r="O30" s="189" t="str">
        <f>IF('DATA ENTRY PAGE'!O30=0," ",'DATA ENTRY PAGE'!O30)</f>
        <v xml:space="preserve"> </v>
      </c>
      <c r="P30" s="5"/>
      <c r="W30" s="111"/>
      <c r="X30" s="111"/>
      <c r="Y30" s="111"/>
    </row>
    <row r="31" spans="1:25" ht="24.95" customHeight="1" x14ac:dyDescent="0.35">
      <c r="A31" s="116"/>
      <c r="B31" s="4"/>
      <c r="C31" s="187">
        <f>IF('DATA ENTRY PAGE'!C31=0," ",'DATA ENTRY PAGE'!C31)</f>
        <v>16</v>
      </c>
      <c r="D31" s="187" t="str">
        <f>IF('DATA ENTRY PAGE'!D31=0," ",'DATA ENTRY PAGE'!D31)</f>
        <v>108+15 to 110+35-L-</v>
      </c>
      <c r="E31" s="187" t="str">
        <f>IF('DATA ENTRY PAGE'!E31=0," ",'DATA ENTRY PAGE'!E31)</f>
        <v>ROADWAY FILL</v>
      </c>
      <c r="F31" s="181" t="str">
        <f>IF('DATA ENTRY PAGE'!F31=0," ",IF('DATA ENTRY PAGE'!F31&gt;=0.01, ROUND('DATA ENTRY PAGE'!F31,2),("&lt; " &amp;ROUNDUP('DATA ENTRY PAGE'!F31,2))))</f>
        <v xml:space="preserve"> </v>
      </c>
      <c r="G31" s="182" t="str">
        <f>IF('DATA ENTRY PAGE'!G31=0," ",IF('DATA ENTRY PAGE'!G31&gt;=0.01, ROUND('DATA ENTRY PAGE'!G31,2),("&lt; " &amp;ROUNDUP('DATA ENTRY PAGE'!G31,2))))</f>
        <v xml:space="preserve"> </v>
      </c>
      <c r="H31" s="182">
        <f>IF('DATA ENTRY PAGE'!H31=0," ",IF('DATA ENTRY PAGE'!H31&gt;=0.01, ROUND('DATA ENTRY PAGE'!H31,2),("&lt; " &amp;ROUNDUP('DATA ENTRY PAGE'!H31,2))))</f>
        <v>0.51</v>
      </c>
      <c r="I31" s="182">
        <f>IF('DATA ENTRY PAGE'!I31=0," ",IF('DATA ENTRY PAGE'!I31&gt;=0.01, ROUND('DATA ENTRY PAGE'!I31,2),("&lt; " &amp;ROUNDUP('DATA ENTRY PAGE'!I31,2))))</f>
        <v>0.15</v>
      </c>
      <c r="J31" s="183" t="str">
        <f>IF('DATA ENTRY PAGE'!J31=0," ",IF('DATA ENTRY PAGE'!J31&gt;=0.01, ROUND('DATA ENTRY PAGE'!J31,2),("&lt; " &amp;ROUNDUP('DATA ENTRY PAGE'!J31,2))))</f>
        <v xml:space="preserve"> </v>
      </c>
      <c r="K31" s="182" t="str">
        <f>IF('DATA ENTRY PAGE'!K31=0," ",IF('DATA ENTRY PAGE'!K31&gt;=0.01, ROUND('DATA ENTRY PAGE'!K31,2),("&lt; " &amp;ROUNDUP('DATA ENTRY PAGE'!K31,2))))</f>
        <v xml:space="preserve"> </v>
      </c>
      <c r="L31" s="184" t="str">
        <f>IF('DATA ENTRY PAGE'!L31=0," ",IF('DATA ENTRY PAGE'!L31&gt;=0.01, ROUND('DATA ENTRY PAGE'!L31,2),("&lt; " &amp;ROUNDUP('DATA ENTRY PAGE'!L31,2))))</f>
        <v xml:space="preserve"> </v>
      </c>
      <c r="M31" s="188" t="str">
        <f>IF('DATA ENTRY PAGE'!M31=0," ",'DATA ENTRY PAGE'!M31)</f>
        <v xml:space="preserve"> </v>
      </c>
      <c r="N31" s="188" t="str">
        <f>IF('DATA ENTRY PAGE'!N31=0," ",'DATA ENTRY PAGE'!N31)</f>
        <v xml:space="preserve"> </v>
      </c>
      <c r="O31" s="189" t="str">
        <f>IF('DATA ENTRY PAGE'!O31=0," ",'DATA ENTRY PAGE'!O31)</f>
        <v xml:space="preserve"> </v>
      </c>
      <c r="P31" s="5"/>
      <c r="W31" s="111"/>
      <c r="X31" s="111"/>
      <c r="Y31" s="111"/>
    </row>
    <row r="32" spans="1:25" ht="24.95" customHeight="1" x14ac:dyDescent="0.35">
      <c r="A32" s="116"/>
      <c r="B32" s="4"/>
      <c r="C32" s="187">
        <f>IF('DATA ENTRY PAGE'!C32=0," ",'DATA ENTRY PAGE'!C32)</f>
        <v>17</v>
      </c>
      <c r="D32" s="187" t="str">
        <f>IF('DATA ENTRY PAGE'!D32=0," ",'DATA ENTRY PAGE'!D32)</f>
        <v>115+52 to 116+14 -L-RT</v>
      </c>
      <c r="E32" s="187" t="str">
        <f>IF('DATA ENTRY PAGE'!E32=0," ",'DATA ENTRY PAGE'!E32)</f>
        <v>ROADWAY FILL</v>
      </c>
      <c r="F32" s="181">
        <f>IF('DATA ENTRY PAGE'!F32=0," ",IF('DATA ENTRY PAGE'!F32&gt;=0.01, ROUND('DATA ENTRY PAGE'!F32,2),("&lt; " &amp;ROUNDUP('DATA ENTRY PAGE'!F32,2))))</f>
        <v>0.1</v>
      </c>
      <c r="G32" s="182" t="str">
        <f>IF('DATA ENTRY PAGE'!G32=0," ",IF('DATA ENTRY PAGE'!G32&gt;=0.01, ROUND('DATA ENTRY PAGE'!G32,2),("&lt; " &amp;ROUNDUP('DATA ENTRY PAGE'!G32,2))))</f>
        <v xml:space="preserve"> </v>
      </c>
      <c r="H32" s="182" t="str">
        <f>IF('DATA ENTRY PAGE'!H32=0," ",IF('DATA ENTRY PAGE'!H32&gt;=0.01, ROUND('DATA ENTRY PAGE'!H32,2),("&lt; " &amp;ROUNDUP('DATA ENTRY PAGE'!H32,2))))</f>
        <v>&lt; 0.01</v>
      </c>
      <c r="I32" s="182">
        <f>IF('DATA ENTRY PAGE'!I32=0," ",IF('DATA ENTRY PAGE'!I32&gt;=0.01, ROUND('DATA ENTRY PAGE'!I32,2),("&lt; " &amp;ROUNDUP('DATA ENTRY PAGE'!I32,2))))</f>
        <v>0.02</v>
      </c>
      <c r="J32" s="183" t="str">
        <f>IF('DATA ENTRY PAGE'!J32=0," ",IF('DATA ENTRY PAGE'!J32&gt;=0.01, ROUND('DATA ENTRY PAGE'!J32,2),("&lt; " &amp;ROUNDUP('DATA ENTRY PAGE'!J32,2))))</f>
        <v xml:space="preserve"> </v>
      </c>
      <c r="K32" s="182" t="str">
        <f>IF('DATA ENTRY PAGE'!K32=0," ",IF('DATA ENTRY PAGE'!K32&gt;=0.01, ROUND('DATA ENTRY PAGE'!K32,2),("&lt; " &amp;ROUNDUP('DATA ENTRY PAGE'!K32,2))))</f>
        <v xml:space="preserve"> </v>
      </c>
      <c r="L32" s="184" t="str">
        <f>IF('DATA ENTRY PAGE'!L32=0," ",IF('DATA ENTRY PAGE'!L32&gt;=0.01, ROUND('DATA ENTRY PAGE'!L32,2),("&lt; " &amp;ROUNDUP('DATA ENTRY PAGE'!L32,2))))</f>
        <v xml:space="preserve"> </v>
      </c>
      <c r="M32" s="188" t="str">
        <f>IF('DATA ENTRY PAGE'!M32=0," ",'DATA ENTRY PAGE'!M32)</f>
        <v xml:space="preserve"> </v>
      </c>
      <c r="N32" s="188" t="str">
        <f>IF('DATA ENTRY PAGE'!N32=0," ",'DATA ENTRY PAGE'!N32)</f>
        <v xml:space="preserve"> </v>
      </c>
      <c r="O32" s="189" t="str">
        <f>IF('DATA ENTRY PAGE'!O32=0," ",'DATA ENTRY PAGE'!O32)</f>
        <v xml:space="preserve"> </v>
      </c>
      <c r="P32" s="5"/>
      <c r="W32" s="111"/>
      <c r="X32" s="111"/>
      <c r="Y32" s="111"/>
    </row>
    <row r="33" spans="1:25" ht="24.95" customHeight="1" x14ac:dyDescent="0.35">
      <c r="A33" s="116"/>
      <c r="B33" s="4"/>
      <c r="C33" s="187">
        <f>IF('DATA ENTRY PAGE'!C33=0," ",'DATA ENTRY PAGE'!C33)</f>
        <v>18</v>
      </c>
      <c r="D33" s="187" t="str">
        <f>IF('DATA ENTRY PAGE'!D33=0," ",'DATA ENTRY PAGE'!D33)</f>
        <v>125+08 to 127+71L-L</v>
      </c>
      <c r="E33" s="187" t="str">
        <f>IF('DATA ENTRY PAGE'!E33=0," ",'DATA ENTRY PAGE'!E33)</f>
        <v>1@6'x8' RCBC</v>
      </c>
      <c r="F33" s="181">
        <f>IF('DATA ENTRY PAGE'!F33=0," ",IF('DATA ENTRY PAGE'!F33&gt;=0.01, ROUND('DATA ENTRY PAGE'!F33,2),("&lt; " &amp;ROUNDUP('DATA ENTRY PAGE'!F33,2))))</f>
        <v>0.88</v>
      </c>
      <c r="G33" s="182">
        <f>IF('DATA ENTRY PAGE'!G33=0," ",IF('DATA ENTRY PAGE'!G33&gt;=0.01, ROUND('DATA ENTRY PAGE'!G33,2),("&lt; " &amp;ROUNDUP('DATA ENTRY PAGE'!G33,2))))</f>
        <v>0.01</v>
      </c>
      <c r="H33" s="182" t="str">
        <f>IF('DATA ENTRY PAGE'!H33=0," ",IF('DATA ENTRY PAGE'!H33&gt;=0.01, ROUND('DATA ENTRY PAGE'!H33,2),("&lt; " &amp;ROUNDUP('DATA ENTRY PAGE'!H33,2))))</f>
        <v xml:space="preserve"> </v>
      </c>
      <c r="I33" s="182">
        <f>IF('DATA ENTRY PAGE'!I33=0," ",IF('DATA ENTRY PAGE'!I33&gt;=0.01, ROUND('DATA ENTRY PAGE'!I33,2),("&lt; " &amp;ROUNDUP('DATA ENTRY PAGE'!I33,2))))</f>
        <v>0.15</v>
      </c>
      <c r="J33" s="183" t="str">
        <f>IF('DATA ENTRY PAGE'!J33=0," ",IF('DATA ENTRY PAGE'!J33&gt;=0.01, ROUND('DATA ENTRY PAGE'!J33,2),("&lt; " &amp;ROUNDUP('DATA ENTRY PAGE'!J33,2))))</f>
        <v xml:space="preserve"> </v>
      </c>
      <c r="K33" s="182">
        <f>IF('DATA ENTRY PAGE'!K33=0," ",IF('DATA ENTRY PAGE'!K33&gt;=0.01, ROUND('DATA ENTRY PAGE'!K33,2),("&lt; " &amp;ROUNDUP('DATA ENTRY PAGE'!K33,2))))</f>
        <v>0.01</v>
      </c>
      <c r="L33" s="184" t="str">
        <f>IF('DATA ENTRY PAGE'!L33=0," ",IF('DATA ENTRY PAGE'!L33&gt;=0.01, ROUND('DATA ENTRY PAGE'!L33,2),("&lt; " &amp;ROUNDUP('DATA ENTRY PAGE'!L33,2))))</f>
        <v xml:space="preserve"> </v>
      </c>
      <c r="M33" s="188">
        <f>IF('DATA ENTRY PAGE'!M33=0," ",'DATA ENTRY PAGE'!M33)</f>
        <v>271</v>
      </c>
      <c r="N33" s="188" t="str">
        <f>IF('DATA ENTRY PAGE'!N33=0," ",'DATA ENTRY PAGE'!N33)</f>
        <v xml:space="preserve"> </v>
      </c>
      <c r="O33" s="189" t="str">
        <f>IF('DATA ENTRY PAGE'!O33=0," ",'DATA ENTRY PAGE'!O33)</f>
        <v xml:space="preserve"> </v>
      </c>
      <c r="P33" s="5"/>
      <c r="W33" s="111"/>
      <c r="X33" s="111"/>
      <c r="Y33" s="111"/>
    </row>
    <row r="34" spans="1:25" ht="24.95" customHeight="1" thickBot="1" x14ac:dyDescent="0.4">
      <c r="A34" s="116"/>
      <c r="B34" s="4"/>
      <c r="C34" s="190" t="str">
        <f>IF('DATA ENTRY PAGE'!C34=0," ",'DATA ENTRY PAGE'!C34)</f>
        <v xml:space="preserve"> </v>
      </c>
      <c r="D34" s="190" t="str">
        <f>IF('DATA ENTRY PAGE'!D34=0," ",'DATA ENTRY PAGE'!D34)</f>
        <v xml:space="preserve"> </v>
      </c>
      <c r="E34" s="190" t="str">
        <f>IF('DATA ENTRY PAGE'!E34=0," ",'DATA ENTRY PAGE'!E34)</f>
        <v>STABILIZATION</v>
      </c>
      <c r="F34" s="181" t="str">
        <f>IF('DATA ENTRY PAGE'!F34=0," ",IF('DATA ENTRY PAGE'!F34&gt;=0.01, ROUND('DATA ENTRY PAGE'!F34,2),("&lt; " &amp;ROUNDUP('DATA ENTRY PAGE'!F34,2))))</f>
        <v xml:space="preserve"> </v>
      </c>
      <c r="G34" s="182" t="str">
        <f>IF('DATA ENTRY PAGE'!G34=0," ",IF('DATA ENTRY PAGE'!G34&gt;=0.01, ROUND('DATA ENTRY PAGE'!G34,2),("&lt; " &amp;ROUNDUP('DATA ENTRY PAGE'!G34,2))))</f>
        <v xml:space="preserve"> </v>
      </c>
      <c r="H34" s="182" t="str">
        <f>IF('DATA ENTRY PAGE'!H34=0," ",IF('DATA ENTRY PAGE'!H34&gt;=0.01, ROUND('DATA ENTRY PAGE'!H34,2),("&lt; " &amp;ROUNDUP('DATA ENTRY PAGE'!H34,2))))</f>
        <v xml:space="preserve"> </v>
      </c>
      <c r="I34" s="182" t="str">
        <f>IF('DATA ENTRY PAGE'!I34=0," ",IF('DATA ENTRY PAGE'!I34&gt;=0.01, ROUND('DATA ENTRY PAGE'!I34,2),("&lt; " &amp;ROUNDUP('DATA ENTRY PAGE'!I34,2))))</f>
        <v xml:space="preserve"> </v>
      </c>
      <c r="J34" s="183" t="str">
        <f>IF('DATA ENTRY PAGE'!J34=0," ",IF('DATA ENTRY PAGE'!J34&gt;=0.01, ROUND('DATA ENTRY PAGE'!J34,2),("&lt; " &amp;ROUNDUP('DATA ENTRY PAGE'!J34,2))))</f>
        <v xml:space="preserve"> </v>
      </c>
      <c r="K34" s="182" t="str">
        <f>IF('DATA ENTRY PAGE'!K34=0," ",IF('DATA ENTRY PAGE'!K34&gt;=0.01, ROUND('DATA ENTRY PAGE'!K34,2),("&lt; " &amp;ROUNDUP('DATA ENTRY PAGE'!K34,2))))</f>
        <v>&lt; 0.01</v>
      </c>
      <c r="L34" s="184" t="str">
        <f>IF('DATA ENTRY PAGE'!L34=0," ",IF('DATA ENTRY PAGE'!L34&gt;=0.01, ROUND('DATA ENTRY PAGE'!L34,2),("&lt; " &amp;ROUNDUP('DATA ENTRY PAGE'!L34,2))))</f>
        <v>&lt; 0.01</v>
      </c>
      <c r="M34" s="191">
        <f>IF('DATA ENTRY PAGE'!M34=0," ",'DATA ENTRY PAGE'!M34)</f>
        <v>81</v>
      </c>
      <c r="N34" s="191">
        <f>IF('DATA ENTRY PAGE'!N34=0," ",'DATA ENTRY PAGE'!N34)</f>
        <v>82</v>
      </c>
      <c r="O34" s="192" t="str">
        <f>IF('DATA ENTRY PAGE'!O34=0," ",'DATA ENTRY PAGE'!O34)</f>
        <v xml:space="preserve"> </v>
      </c>
      <c r="P34" s="5"/>
      <c r="W34" s="111"/>
      <c r="X34" s="111"/>
      <c r="Y34" s="111"/>
    </row>
    <row r="35" spans="1:25" ht="24.95" customHeight="1" thickTop="1" thickBot="1" x14ac:dyDescent="0.4">
      <c r="A35" s="116"/>
      <c r="B35" s="4"/>
      <c r="C35" s="193" t="s">
        <v>45</v>
      </c>
      <c r="D35" s="134"/>
      <c r="E35" s="134"/>
      <c r="F35" s="194">
        <f>IF(SUM('DATA ENTRY PAGE'!F11:'DATA ENTRY PAGE'!F34)=0," ",IF(SUM('DATA ENTRY PAGE'!F11:'DATA ENTRY PAGE'!F34)&gt;=0.01, ROUND(SUM('DATA ENTRY PAGE'!F11:'DATA ENTRY PAGE'!F34),2),("&lt; " &amp;ROUNDUP(SUM('DATA ENTRY PAGE'!F11:'DATA ENTRY PAGE'!F34),2))))</f>
        <v>5.39</v>
      </c>
      <c r="G35" s="195">
        <f>IF(SUM('DATA ENTRY PAGE'!G11:'DATA ENTRY PAGE'!G34)=0," ",IF(SUM('DATA ENTRY PAGE'!G11:'DATA ENTRY PAGE'!G34)&gt;=0.01, ROUND(SUM('DATA ENTRY PAGE'!G11:'DATA ENTRY PAGE'!G34),2),("&lt; " &amp;ROUNDUP(SUM('DATA ENTRY PAGE'!G11:'DATA ENTRY PAGE'!G34),2))))</f>
        <v>0.01</v>
      </c>
      <c r="H35" s="195">
        <f>IF(SUM('DATA ENTRY PAGE'!H11:'DATA ENTRY PAGE'!H34)=0," ",IF(SUM('DATA ENTRY PAGE'!H11:'DATA ENTRY PAGE'!H34)&gt;=0.01, ROUND(SUM('DATA ENTRY PAGE'!H11:'DATA ENTRY PAGE'!H34),2),("&lt; " &amp;ROUNDUP(SUM('DATA ENTRY PAGE'!H11:'DATA ENTRY PAGE'!H34),2))))</f>
        <v>0.59</v>
      </c>
      <c r="I35" s="195">
        <f>IF(SUM('DATA ENTRY PAGE'!I11:'DATA ENTRY PAGE'!I34)=0," ",IF(SUM('DATA ENTRY PAGE'!I11:'DATA ENTRY PAGE'!I34)&gt;=0.01, ROUND(SUM('DATA ENTRY PAGE'!I11:'DATA ENTRY PAGE'!I34),2),("&lt; " &amp;ROUNDUP(SUM('DATA ENTRY PAGE'!I11:'DATA ENTRY PAGE'!I34),2))))</f>
        <v>0.69</v>
      </c>
      <c r="J35" s="196">
        <f>IF(SUM('DATA ENTRY PAGE'!J11:'DATA ENTRY PAGE'!J34)=0," ",IF(SUM('DATA ENTRY PAGE'!J11:'DATA ENTRY PAGE'!J34)&gt;=0.01, ROUND(SUM('DATA ENTRY PAGE'!J11:'DATA ENTRY PAGE'!J34),2),("&lt; " &amp;ROUNDUP(SUM('DATA ENTRY PAGE'!J11:'DATA ENTRY PAGE'!J34),2))))</f>
        <v>0.21</v>
      </c>
      <c r="K35" s="195">
        <f>IF(SUM('DATA ENTRY PAGE'!K11:'DATA ENTRY PAGE'!K34)=0," ",IF(SUM('DATA ENTRY PAGE'!K11:'DATA ENTRY PAGE'!K34)&gt;=0.01, ROUND(SUM('DATA ENTRY PAGE'!K11:'DATA ENTRY PAGE'!K34),2),("&lt; " &amp;ROUNDUP(SUM('DATA ENTRY PAGE'!K11:'DATA ENTRY PAGE'!K34),2))))</f>
        <v>0.5</v>
      </c>
      <c r="L35" s="195">
        <f>IF(SUM('DATA ENTRY PAGE'!L11:'DATA ENTRY PAGE'!L34)=0," ",IF(SUM('DATA ENTRY PAGE'!L11:'DATA ENTRY PAGE'!L34)&gt;=0.01, ROUND(SUM('DATA ENTRY PAGE'!L11:'DATA ENTRY PAGE'!L34),2),("&lt; " &amp;ROUNDUP(SUM('DATA ENTRY PAGE'!L11:'DATA ENTRY PAGE'!L34),2))))</f>
        <v>7.0000000000000007E-2</v>
      </c>
      <c r="M35" s="197">
        <f t="shared" ref="M35:O35" si="0">SUM(M11:M34)</f>
        <v>3792</v>
      </c>
      <c r="N35" s="197">
        <f t="shared" si="0"/>
        <v>721</v>
      </c>
      <c r="O35" s="198">
        <f t="shared" si="0"/>
        <v>0</v>
      </c>
      <c r="P35" s="5"/>
      <c r="W35" s="111"/>
    </row>
    <row r="36" spans="1:25" ht="9" customHeight="1" x14ac:dyDescent="0.35">
      <c r="B36" s="4"/>
      <c r="C36" s="1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5"/>
      <c r="W36" s="111"/>
    </row>
    <row r="37" spans="1:25" ht="6.75" customHeight="1" x14ac:dyDescent="0.35">
      <c r="B37" s="4"/>
      <c r="C37" s="18"/>
      <c r="D37" s="14"/>
      <c r="E37" s="14"/>
      <c r="F37" s="18"/>
      <c r="G37" s="18"/>
      <c r="H37" s="18"/>
      <c r="I37" s="18"/>
      <c r="J37" s="18"/>
      <c r="K37" s="18"/>
      <c r="L37" s="18"/>
      <c r="M37" s="118"/>
      <c r="N37" s="18"/>
      <c r="O37" s="18"/>
      <c r="P37" s="5"/>
      <c r="W37" s="111"/>
    </row>
    <row r="38" spans="1:25" ht="34.5" customHeight="1" thickBot="1" x14ac:dyDescent="0.9">
      <c r="B38" s="119"/>
      <c r="C38" s="111" t="s">
        <v>46</v>
      </c>
      <c r="D38"/>
      <c r="E38"/>
      <c r="L38" s="305"/>
      <c r="M38" s="306"/>
      <c r="N38" s="306"/>
      <c r="O38" s="306"/>
      <c r="P38" s="307"/>
      <c r="W38" s="111"/>
    </row>
    <row r="39" spans="1:25" ht="24" customHeight="1" x14ac:dyDescent="0.4">
      <c r="A39" s="316"/>
      <c r="B39" s="4"/>
      <c r="C39" s="133" t="s">
        <v>44</v>
      </c>
      <c r="D39"/>
      <c r="E39"/>
      <c r="L39" s="209"/>
      <c r="M39" s="2"/>
      <c r="N39" s="2"/>
      <c r="O39" s="2"/>
      <c r="P39" s="3"/>
    </row>
    <row r="40" spans="1:25" ht="24" customHeight="1" x14ac:dyDescent="0.35">
      <c r="A40" s="316"/>
      <c r="B40" s="4"/>
      <c r="C40" s="317" t="str">
        <f>IF('DATA ENTRY PAGE'!C40:J40 = 0," ",'DATA ENTRY PAGE'!C40:J40)</f>
        <v>Site 2: Removed</v>
      </c>
      <c r="D40" s="317"/>
      <c r="E40" s="317"/>
      <c r="F40" s="317"/>
      <c r="G40" s="317"/>
      <c r="H40" s="317"/>
      <c r="I40" s="317"/>
      <c r="J40" s="317"/>
      <c r="L40" s="311" t="s">
        <v>22</v>
      </c>
      <c r="M40" s="312"/>
      <c r="N40" s="312"/>
      <c r="O40" s="312"/>
      <c r="P40" s="313"/>
    </row>
    <row r="41" spans="1:25" ht="24" customHeight="1" x14ac:dyDescent="0.35">
      <c r="A41" s="316"/>
      <c r="B41" s="4"/>
      <c r="C41" s="317" t="str">
        <f>IF('DATA ENTRY PAGE'!C41:J41 = 0," ",'DATA ENTRY PAGE'!C41:J41)</f>
        <v>Site 4: Wetland considered Isolated</v>
      </c>
      <c r="D41" s="317"/>
      <c r="E41" s="317"/>
      <c r="F41" s="317"/>
      <c r="G41" s="317"/>
      <c r="H41" s="317"/>
      <c r="I41" s="317"/>
      <c r="J41" s="317"/>
      <c r="L41" s="311" t="s">
        <v>16</v>
      </c>
      <c r="M41" s="314"/>
      <c r="N41" s="314"/>
      <c r="O41" s="314"/>
      <c r="P41" s="315"/>
    </row>
    <row r="42" spans="1:25" ht="24" customHeight="1" x14ac:dyDescent="0.35">
      <c r="A42" s="316"/>
      <c r="B42" s="4"/>
      <c r="C42" s="317" t="str">
        <f>IF('DATA ENTRY PAGE'!C42:J42 = 0," ",'DATA ENTRY PAGE'!C42:J42)</f>
        <v>Site 5: Wetland Total Take</v>
      </c>
      <c r="D42" s="317"/>
      <c r="E42" s="317"/>
      <c r="F42" s="317"/>
      <c r="G42" s="317"/>
      <c r="H42" s="317"/>
      <c r="I42" s="317"/>
      <c r="J42" s="317"/>
      <c r="L42" s="308" t="str">
        <f>IF('DATA ENTRY PAGE'!L42:P42 &lt;&gt; 0, 'DATA ENTRY PAGE'!L42:P42, " ")</f>
        <v>12/3/2019</v>
      </c>
      <c r="M42" s="309"/>
      <c r="N42" s="309"/>
      <c r="O42" s="309"/>
      <c r="P42" s="310"/>
    </row>
    <row r="43" spans="1:25" ht="24" customHeight="1" x14ac:dyDescent="0.35">
      <c r="A43" s="316"/>
      <c r="B43" s="4"/>
      <c r="C43" s="317" t="str">
        <f>IF('DATA ENTRY PAGE'!C43:J43 = 0," ",'DATA ENTRY PAGE'!C43:J43)</f>
        <v>Site 9: Wetland Total Take</v>
      </c>
      <c r="D43" s="317"/>
      <c r="E43" s="317"/>
      <c r="F43" s="317"/>
      <c r="G43" s="317"/>
      <c r="H43" s="317"/>
      <c r="I43" s="317"/>
      <c r="J43" s="317"/>
      <c r="L43" s="308" t="str">
        <f>IF('DATA ENTRY PAGE'!L43:P43 &lt;&gt; 0, 'DATA ENTRY PAGE'!L43:P43, " ")</f>
        <v>WAKE COUNTY</v>
      </c>
      <c r="M43" s="309"/>
      <c r="N43" s="309"/>
      <c r="O43" s="309"/>
      <c r="P43" s="310"/>
    </row>
    <row r="44" spans="1:25" ht="24" customHeight="1" x14ac:dyDescent="0.35">
      <c r="A44" s="316"/>
      <c r="B44" s="4"/>
      <c r="C44" s="317" t="str">
        <f>IF('DATA ENTRY PAGE'!C44:J44 = 0," ",'DATA ENTRY PAGE'!C44:J44)</f>
        <v>Site 16: Wetland Total Take</v>
      </c>
      <c r="D44" s="317"/>
      <c r="E44" s="317"/>
      <c r="F44" s="317"/>
      <c r="G44" s="317"/>
      <c r="H44" s="317"/>
      <c r="I44" s="317"/>
      <c r="J44" s="317"/>
      <c r="L44" s="308" t="str">
        <f>IF('DATA ENTRY PAGE'!L44:P44 &lt;&gt; 0, 'DATA ENTRY PAGE'!L44:P44, " ")</f>
        <v>R-2721</v>
      </c>
      <c r="M44" s="309"/>
      <c r="N44" s="309"/>
      <c r="O44" s="309"/>
      <c r="P44" s="310"/>
    </row>
    <row r="45" spans="1:25" ht="24" customHeight="1" x14ac:dyDescent="0.35">
      <c r="A45" s="316"/>
      <c r="B45" s="4"/>
      <c r="C45" s="317" t="str">
        <f>IF('DATA ENTRY PAGE'!C45:J45 = 0," ",'DATA ENTRY PAGE'!C45:J45)</f>
        <v xml:space="preserve"> </v>
      </c>
      <c r="D45" s="317"/>
      <c r="E45" s="317"/>
      <c r="F45" s="317"/>
      <c r="G45" s="317"/>
      <c r="H45" s="317"/>
      <c r="I45" s="317"/>
      <c r="J45" s="317"/>
      <c r="L45" s="308" t="str">
        <f>IF('DATA ENTRY PAGE'!L45:P45 &lt;&gt; 0, 'DATA ENTRY PAGE'!L45:P45, " ")</f>
        <v>6.401078</v>
      </c>
      <c r="M45" s="309"/>
      <c r="N45" s="309"/>
      <c r="O45" s="309"/>
      <c r="P45" s="310"/>
    </row>
    <row r="46" spans="1:25" ht="24" customHeight="1" thickBot="1" x14ac:dyDescent="0.4">
      <c r="A46" s="316"/>
      <c r="B46" s="208" t="s">
        <v>50</v>
      </c>
      <c r="C46" s="20"/>
      <c r="D46" s="112"/>
      <c r="E46" s="112"/>
      <c r="F46" s="9"/>
      <c r="G46" s="9"/>
      <c r="H46" s="9"/>
      <c r="I46" s="9"/>
      <c r="J46" s="9"/>
      <c r="K46" s="10"/>
      <c r="L46" s="45" t="s">
        <v>37</v>
      </c>
      <c r="M46" s="199">
        <f>'DATA ENTRY PAGE'!M46</f>
        <v>115</v>
      </c>
      <c r="N46" s="16" t="s">
        <v>43</v>
      </c>
      <c r="O46" s="16">
        <f>'DATA ENTRY PAGE'!O46</f>
        <v>119</v>
      </c>
      <c r="P46" s="22"/>
    </row>
    <row r="50" spans="3:11" ht="30" x14ac:dyDescent="0.4">
      <c r="E50" s="121" t="s">
        <v>52</v>
      </c>
    </row>
    <row r="52" spans="3:11" ht="25.5" x14ac:dyDescent="0.35">
      <c r="E52" s="120" t="s">
        <v>47</v>
      </c>
    </row>
    <row r="54" spans="3:11" ht="30" x14ac:dyDescent="0.4">
      <c r="C54" s="121"/>
      <c r="K54" s="32"/>
    </row>
    <row r="55" spans="3:11" x14ac:dyDescent="0.35">
      <c r="C55" s="111"/>
    </row>
    <row r="75" spans="7:14" ht="61.5" x14ac:dyDescent="0.85">
      <c r="G75" s="300"/>
      <c r="H75" s="300"/>
      <c r="I75" s="300"/>
      <c r="J75" s="300"/>
      <c r="K75" s="300"/>
      <c r="L75" s="300"/>
      <c r="M75" s="300"/>
      <c r="N75" s="122"/>
    </row>
    <row r="76" spans="7:14" ht="33" x14ac:dyDescent="0.45">
      <c r="G76" s="33"/>
      <c r="H76" s="33"/>
      <c r="I76" s="33"/>
      <c r="J76" s="33"/>
      <c r="K76" s="33"/>
      <c r="L76" s="33"/>
      <c r="M76" s="33"/>
      <c r="N76" s="33"/>
    </row>
    <row r="77" spans="7:14" ht="27.75" x14ac:dyDescent="0.4">
      <c r="G77" s="299"/>
      <c r="H77" s="299"/>
      <c r="I77" s="299"/>
      <c r="J77" s="299"/>
      <c r="K77" s="299"/>
      <c r="L77" s="299"/>
      <c r="M77" s="299"/>
      <c r="N77" s="32"/>
    </row>
    <row r="78" spans="7:14" ht="27.75" x14ac:dyDescent="0.4">
      <c r="G78" s="299"/>
      <c r="H78" s="299"/>
      <c r="I78" s="299"/>
      <c r="J78" s="299"/>
      <c r="K78" s="299"/>
      <c r="L78" s="299"/>
      <c r="M78" s="299"/>
      <c r="N78" s="32"/>
    </row>
    <row r="79" spans="7:14" ht="27.75" x14ac:dyDescent="0.4">
      <c r="G79" s="299"/>
      <c r="H79" s="299"/>
      <c r="I79" s="299"/>
      <c r="J79" s="299"/>
      <c r="K79" s="299"/>
      <c r="L79" s="299"/>
      <c r="M79" s="299"/>
      <c r="N79" s="32"/>
    </row>
    <row r="80" spans="7:14" ht="27.75" x14ac:dyDescent="0.4">
      <c r="G80" s="299"/>
      <c r="H80" s="299"/>
      <c r="I80" s="299"/>
      <c r="J80" s="299"/>
      <c r="K80" s="299"/>
      <c r="L80" s="299"/>
      <c r="M80" s="299"/>
      <c r="N80" s="32"/>
    </row>
    <row r="81" spans="7:14" ht="27.75" x14ac:dyDescent="0.4">
      <c r="G81" s="299"/>
      <c r="H81" s="299"/>
      <c r="I81" s="299"/>
      <c r="J81" s="299"/>
      <c r="K81" s="299"/>
      <c r="L81" s="299"/>
      <c r="M81" s="299"/>
      <c r="N81" s="32"/>
    </row>
    <row r="82" spans="7:14" ht="27.75" x14ac:dyDescent="0.4">
      <c r="G82" s="299"/>
      <c r="H82" s="299"/>
      <c r="I82" s="299"/>
      <c r="J82" s="299"/>
      <c r="K82" s="299"/>
      <c r="L82" s="299"/>
      <c r="M82" s="299"/>
      <c r="N82" s="32"/>
    </row>
    <row r="83" spans="7:14" x14ac:dyDescent="0.35">
      <c r="G83" s="14"/>
      <c r="H83" s="34"/>
      <c r="I83" s="34"/>
      <c r="J83" s="14"/>
      <c r="K83" s="14"/>
      <c r="L83" s="14"/>
      <c r="M83" s="14"/>
      <c r="N83" s="14"/>
    </row>
    <row r="84" spans="7:14" x14ac:dyDescent="0.35">
      <c r="G84" s="19"/>
      <c r="H84" s="35"/>
      <c r="I84" s="35"/>
      <c r="J84" s="14"/>
      <c r="K84" s="14"/>
      <c r="L84" s="298"/>
      <c r="M84" s="298"/>
      <c r="N84" s="123"/>
    </row>
  </sheetData>
  <mergeCells count="27">
    <mergeCell ref="A43:A44"/>
    <mergeCell ref="A45:A46"/>
    <mergeCell ref="C40:J40"/>
    <mergeCell ref="C41:J41"/>
    <mergeCell ref="C42:J42"/>
    <mergeCell ref="C43:J43"/>
    <mergeCell ref="C44:J44"/>
    <mergeCell ref="C45:J45"/>
    <mergeCell ref="A39:A42"/>
    <mergeCell ref="G75:M75"/>
    <mergeCell ref="C4:O4"/>
    <mergeCell ref="F5:J5"/>
    <mergeCell ref="K5:O5"/>
    <mergeCell ref="L38:P38"/>
    <mergeCell ref="L43:P43"/>
    <mergeCell ref="L44:P44"/>
    <mergeCell ref="L45:P45"/>
    <mergeCell ref="L40:P40"/>
    <mergeCell ref="L41:P41"/>
    <mergeCell ref="L42:P42"/>
    <mergeCell ref="L84:M84"/>
    <mergeCell ref="G77:M77"/>
    <mergeCell ref="G78:M78"/>
    <mergeCell ref="G79:M79"/>
    <mergeCell ref="G80:M80"/>
    <mergeCell ref="G81:M81"/>
    <mergeCell ref="G82:M82"/>
  </mergeCells>
  <printOptions horizontalCentered="1" verticalCentered="1"/>
  <pageMargins left="0.25" right="0.25" top="0.75" bottom="0.75" header="0.3" footer="0.3"/>
  <pageSetup scale="4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>
    <pageSetUpPr fitToPage="1"/>
  </sheetPr>
  <dimension ref="A1:Z84"/>
  <sheetViews>
    <sheetView showGridLines="0" topLeftCell="A10" zoomScale="50" zoomScaleNormal="50" zoomScaleSheetLayoutView="50" zoomScalePageLayoutView="30" workbookViewId="0">
      <selection activeCell="L42" sqref="L42:P42"/>
    </sheetView>
  </sheetViews>
  <sheetFormatPr defaultRowHeight="23.25" x14ac:dyDescent="0.35"/>
  <cols>
    <col min="1" max="1" width="6.140625" customWidth="1"/>
    <col min="2" max="2" width="3.28515625" customWidth="1"/>
    <col min="3" max="3" width="9.7109375" customWidth="1"/>
    <col min="4" max="4" width="35.5703125" style="110" customWidth="1"/>
    <col min="5" max="5" width="42.28515625" style="110" customWidth="1"/>
    <col min="6" max="8" width="16.42578125" customWidth="1"/>
    <col min="9" max="9" width="18.7109375" customWidth="1"/>
    <col min="10" max="10" width="16.42578125" customWidth="1"/>
    <col min="11" max="11" width="17.28515625" customWidth="1"/>
    <col min="12" max="12" width="16.42578125" customWidth="1"/>
    <col min="13" max="13" width="15.85546875" style="110" customWidth="1"/>
    <col min="14" max="14" width="13.85546875" customWidth="1"/>
    <col min="15" max="15" width="13.28515625" customWidth="1"/>
    <col min="16" max="16" width="5" customWidth="1"/>
    <col min="17" max="17" width="3.7109375" customWidth="1"/>
    <col min="18" max="18" width="21.28515625" style="111" bestFit="1" customWidth="1"/>
    <col min="19" max="19" width="21.5703125" style="111" customWidth="1"/>
    <col min="20" max="20" width="19.5703125" style="111" customWidth="1"/>
    <col min="21" max="21" width="23.28515625" style="111" customWidth="1"/>
    <col min="22" max="22" width="28.42578125" style="111" customWidth="1"/>
    <col min="23" max="23" width="19.140625" customWidth="1"/>
    <col min="24" max="24" width="24.7109375" customWidth="1"/>
    <col min="25" max="25" width="19" customWidth="1"/>
  </cols>
  <sheetData>
    <row r="1" spans="1:26" ht="24" thickBot="1" x14ac:dyDescent="0.4"/>
    <row r="2" spans="1:26" ht="24" thickBot="1" x14ac:dyDescent="0.4">
      <c r="B2" s="1"/>
      <c r="C2" s="2"/>
      <c r="D2" s="132"/>
      <c r="E2" s="132"/>
      <c r="F2" s="2"/>
      <c r="G2" s="2"/>
      <c r="H2" s="2"/>
      <c r="I2" s="2"/>
      <c r="J2" s="2"/>
      <c r="K2" s="2"/>
      <c r="L2" s="2"/>
      <c r="M2" s="132"/>
      <c r="N2" s="2"/>
      <c r="O2" s="2"/>
      <c r="P2" s="3"/>
    </row>
    <row r="3" spans="1:26" x14ac:dyDescent="0.35">
      <c r="B3" s="4"/>
      <c r="C3" s="1"/>
      <c r="D3" s="132"/>
      <c r="E3" s="132"/>
      <c r="F3" s="2"/>
      <c r="G3" s="2"/>
      <c r="H3" s="2"/>
      <c r="I3" s="2"/>
      <c r="J3" s="2"/>
      <c r="K3" s="2"/>
      <c r="L3" s="2"/>
      <c r="M3" s="132"/>
      <c r="N3" s="2"/>
      <c r="O3" s="3"/>
      <c r="P3" s="5"/>
    </row>
    <row r="4" spans="1:26" ht="28.5" customHeight="1" thickBot="1" x14ac:dyDescent="0.45">
      <c r="B4" s="4"/>
      <c r="C4" s="270" t="s">
        <v>49</v>
      </c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2"/>
      <c r="P4" s="5"/>
    </row>
    <row r="5" spans="1:26" ht="21.75" customHeight="1" thickBot="1" x14ac:dyDescent="0.45">
      <c r="B5" s="4"/>
      <c r="C5" s="4"/>
      <c r="F5" s="301" t="s">
        <v>24</v>
      </c>
      <c r="G5" s="302"/>
      <c r="H5" s="302"/>
      <c r="I5" s="302"/>
      <c r="J5" s="303"/>
      <c r="K5" s="304" t="s">
        <v>23</v>
      </c>
      <c r="L5" s="302"/>
      <c r="M5" s="302"/>
      <c r="N5" s="302"/>
      <c r="O5" s="303"/>
      <c r="P5" s="5"/>
      <c r="S5" s="113"/>
      <c r="T5" s="113"/>
      <c r="U5" s="113"/>
      <c r="V5" s="113"/>
      <c r="W5" s="113"/>
      <c r="X5" s="113"/>
      <c r="Y5" s="113"/>
    </row>
    <row r="6" spans="1:26" ht="21.75" customHeight="1" x14ac:dyDescent="0.35">
      <c r="B6" s="4"/>
      <c r="C6" s="200"/>
      <c r="D6" s="201"/>
      <c r="E6" s="202"/>
      <c r="F6" s="203"/>
      <c r="G6" s="204"/>
      <c r="H6" s="205"/>
      <c r="I6" s="204"/>
      <c r="J6" s="206" t="s">
        <v>26</v>
      </c>
      <c r="K6" s="207"/>
      <c r="L6" s="204"/>
      <c r="M6" s="205" t="s">
        <v>1</v>
      </c>
      <c r="N6" s="205" t="s">
        <v>1</v>
      </c>
      <c r="O6" s="206"/>
      <c r="P6" s="5"/>
      <c r="S6" s="114"/>
      <c r="T6" s="114"/>
      <c r="U6" s="114"/>
      <c r="V6" s="114"/>
      <c r="W6" s="114"/>
      <c r="X6" s="114"/>
      <c r="Y6" s="114"/>
    </row>
    <row r="7" spans="1:26" x14ac:dyDescent="0.35">
      <c r="B7" s="4"/>
      <c r="C7" s="168"/>
      <c r="D7" s="137"/>
      <c r="E7" s="169"/>
      <c r="F7" s="170" t="s">
        <v>27</v>
      </c>
      <c r="G7" s="171" t="str">
        <f>'DATA ENTRY PAGE'!G7</f>
        <v xml:space="preserve">Temp. </v>
      </c>
      <c r="H7" s="171" t="s">
        <v>6</v>
      </c>
      <c r="I7" s="171" t="s">
        <v>0</v>
      </c>
      <c r="J7" s="172" t="s">
        <v>7</v>
      </c>
      <c r="K7" s="173" t="s">
        <v>27</v>
      </c>
      <c r="L7" s="171" t="s">
        <v>36</v>
      </c>
      <c r="M7" s="171" t="s">
        <v>8</v>
      </c>
      <c r="N7" s="171" t="s">
        <v>8</v>
      </c>
      <c r="O7" s="172" t="s">
        <v>17</v>
      </c>
      <c r="P7" s="5"/>
      <c r="S7" s="114"/>
      <c r="T7" s="114"/>
      <c r="U7" s="114"/>
      <c r="V7" s="114"/>
      <c r="W7" s="114"/>
      <c r="X7" s="114"/>
      <c r="Y7" s="114"/>
    </row>
    <row r="8" spans="1:26" x14ac:dyDescent="0.35">
      <c r="B8" s="4"/>
      <c r="C8" s="168" t="s">
        <v>2</v>
      </c>
      <c r="D8" s="137" t="s">
        <v>3</v>
      </c>
      <c r="E8" s="169" t="s">
        <v>4</v>
      </c>
      <c r="F8" s="170" t="s">
        <v>5</v>
      </c>
      <c r="G8" s="171" t="str">
        <f>'DATA ENTRY PAGE'!G8</f>
        <v>Excavation</v>
      </c>
      <c r="H8" s="171" t="s">
        <v>31</v>
      </c>
      <c r="I8" s="171" t="s">
        <v>7</v>
      </c>
      <c r="J8" s="172" t="s">
        <v>31</v>
      </c>
      <c r="K8" s="173" t="s">
        <v>33</v>
      </c>
      <c r="L8" s="171" t="s">
        <v>35</v>
      </c>
      <c r="M8" s="171" t="s">
        <v>38</v>
      </c>
      <c r="N8" s="171" t="s">
        <v>38</v>
      </c>
      <c r="O8" s="172" t="s">
        <v>18</v>
      </c>
      <c r="P8" s="5"/>
      <c r="S8" s="114"/>
      <c r="T8" s="114"/>
      <c r="U8" s="114"/>
      <c r="V8" s="114"/>
      <c r="W8" s="114"/>
      <c r="X8" s="114"/>
      <c r="Y8" s="114"/>
    </row>
    <row r="9" spans="1:26" x14ac:dyDescent="0.35">
      <c r="B9" s="4"/>
      <c r="C9" s="168" t="s">
        <v>9</v>
      </c>
      <c r="D9" s="137" t="s">
        <v>11</v>
      </c>
      <c r="E9" s="169" t="s">
        <v>15</v>
      </c>
      <c r="F9" s="170" t="s">
        <v>10</v>
      </c>
      <c r="G9" s="171" t="str">
        <f>'DATA ENTRY PAGE'!G9</f>
        <v>In Wetlands</v>
      </c>
      <c r="H9" s="171" t="s">
        <v>32</v>
      </c>
      <c r="I9" s="171" t="s">
        <v>30</v>
      </c>
      <c r="J9" s="172" t="s">
        <v>32</v>
      </c>
      <c r="K9" s="173" t="s">
        <v>28</v>
      </c>
      <c r="L9" s="171" t="s">
        <v>28</v>
      </c>
      <c r="M9" s="171" t="s">
        <v>27</v>
      </c>
      <c r="N9" s="171" t="s">
        <v>42</v>
      </c>
      <c r="O9" s="172" t="s">
        <v>19</v>
      </c>
      <c r="P9" s="5"/>
      <c r="S9" s="114"/>
      <c r="T9" s="114"/>
      <c r="U9" s="114"/>
      <c r="V9" s="114"/>
      <c r="W9" s="114"/>
      <c r="X9" s="114"/>
      <c r="Y9" s="114"/>
    </row>
    <row r="10" spans="1:26" ht="24" thickBot="1" x14ac:dyDescent="0.4">
      <c r="B10" s="4"/>
      <c r="C10" s="174" t="str">
        <f>IF('DATA ENTRY PAGE (2)'!C10=0," ",'DATA ENTRY PAGE (2)'!C10)</f>
        <v xml:space="preserve"> </v>
      </c>
      <c r="D10" s="134" t="str">
        <f>IF('DATA ENTRY PAGE (2)'!D10=0," ",'DATA ENTRY PAGE (2)'!D10)</f>
        <v xml:space="preserve"> </v>
      </c>
      <c r="E10" s="175" t="str">
        <f>IF('DATA ENTRY PAGE (2)'!E10=0," ",'DATA ENTRY PAGE (2)'!E10)</f>
        <v xml:space="preserve"> </v>
      </c>
      <c r="F10" s="176" t="s">
        <v>20</v>
      </c>
      <c r="G10" s="177" t="s">
        <v>20</v>
      </c>
      <c r="H10" s="177" t="s">
        <v>20</v>
      </c>
      <c r="I10" s="177" t="s">
        <v>20</v>
      </c>
      <c r="J10" s="178" t="s">
        <v>20</v>
      </c>
      <c r="K10" s="179" t="s">
        <v>20</v>
      </c>
      <c r="L10" s="177" t="s">
        <v>20</v>
      </c>
      <c r="M10" s="171" t="s">
        <v>21</v>
      </c>
      <c r="N10" s="171" t="s">
        <v>21</v>
      </c>
      <c r="O10" s="172" t="s">
        <v>21</v>
      </c>
      <c r="P10" s="5"/>
      <c r="S10" s="114"/>
      <c r="T10" s="114"/>
      <c r="U10" s="114"/>
      <c r="V10" s="114"/>
      <c r="W10" s="114"/>
      <c r="X10" s="114"/>
      <c r="Y10" s="114"/>
      <c r="Z10" s="115"/>
    </row>
    <row r="11" spans="1:26" ht="24.95" customHeight="1" x14ac:dyDescent="0.35">
      <c r="A11" s="116"/>
      <c r="B11" s="4"/>
      <c r="C11" s="180" t="str">
        <f>IF('DATA ENTRY PAGE (2)'!C11=0," ",'DATA ENTRY PAGE (2)'!C11)</f>
        <v>18a</v>
      </c>
      <c r="D11" s="218" t="str">
        <f>IF('DATA ENTRY PAGE (2)'!D11=0," ",'DATA ENTRY PAGE (2)'!D11)</f>
        <v>125+31 to 125+85-L-</v>
      </c>
      <c r="E11" s="180" t="str">
        <f>IF('DATA ENTRY PAGE (2)'!E11=0," ",'DATA ENTRY PAGE (2)'!E11)</f>
        <v>ROADWAY FILL</v>
      </c>
      <c r="F11" s="181" t="str">
        <f>IF('DATA ENTRY PAGE (2)'!F11=0," ",IF('DATA ENTRY PAGE (2)'!F11&gt;=0.01, ROUND('DATA ENTRY PAGE (2)'!F11,2),("&lt; " &amp;ROUNDUP('DATA ENTRY PAGE (2)'!F11,2))))</f>
        <v xml:space="preserve"> </v>
      </c>
      <c r="G11" s="182" t="str">
        <f>IF('DATA ENTRY PAGE (2)'!G11=0," ",IF('DATA ENTRY PAGE (2)'!G11&gt;=0.01, ROUND('DATA ENTRY PAGE (2)'!G11,2),("&lt; " &amp;ROUNDUP('DATA ENTRY PAGE (2)'!G11,2))))</f>
        <v xml:space="preserve"> </v>
      </c>
      <c r="H11" s="182" t="str">
        <f>IF('DATA ENTRY PAGE (2)'!H11=0," ",IF('DATA ENTRY PAGE (2)'!H11&gt;=0.01, ROUND('DATA ENTRY PAGE (2)'!H11,2),("&lt; " &amp;ROUNDUP('DATA ENTRY PAGE (2)'!H11,2))))</f>
        <v xml:space="preserve"> </v>
      </c>
      <c r="I11" s="182" t="str">
        <f>IF('DATA ENTRY PAGE (2)'!I11=0," ",IF('DATA ENTRY PAGE (2)'!I11&gt;=0.01, ROUND('DATA ENTRY PAGE (2)'!I11,2),("&lt; " &amp;ROUNDUP('DATA ENTRY PAGE (2)'!I11,2))))</f>
        <v xml:space="preserve"> </v>
      </c>
      <c r="J11" s="183" t="str">
        <f>IF('DATA ENTRY PAGE (2)'!J11=0," ",IF('DATA ENTRY PAGE (2)'!J11&gt;=0.01, ROUND('DATA ENTRY PAGE (2)'!J11,2),("&lt; " &amp;ROUNDUP('DATA ENTRY PAGE (2)'!J11,2))))</f>
        <v xml:space="preserve"> </v>
      </c>
      <c r="K11" s="182" t="str">
        <f>IF('DATA ENTRY PAGE (2)'!K11=0," ",IF('DATA ENTRY PAGE (2)'!K11&gt;=0.01, ROUND('DATA ENTRY PAGE (2)'!K11,2),("&lt; " &amp;ROUNDUP('DATA ENTRY PAGE (2)'!K11,2))))</f>
        <v>&lt; 0.01</v>
      </c>
      <c r="L11" s="184" t="str">
        <f>IF('DATA ENTRY PAGE (2)'!L11=0," ",IF('DATA ENTRY PAGE (2)'!L11&gt;=0.01, ROUND('DATA ENTRY PAGE (2)'!L11,2),("&lt; " &amp;ROUNDUP('DATA ENTRY PAGE (2)'!L11,2))))</f>
        <v xml:space="preserve"> </v>
      </c>
      <c r="M11" s="185">
        <f>IF('DATA ENTRY PAGE (2)'!M11=0," ",'DATA ENTRY PAGE (2)'!M11)</f>
        <v>91</v>
      </c>
      <c r="N11" s="185" t="str">
        <f>IF('DATA ENTRY PAGE (2)'!N11=0," ",'DATA ENTRY PAGE (2)'!N11)</f>
        <v xml:space="preserve"> </v>
      </c>
      <c r="O11" s="186" t="str">
        <f>IF('DATA ENTRY PAGE (2)'!O11=0," ",'DATA ENTRY PAGE (2)'!O11)</f>
        <v xml:space="preserve"> </v>
      </c>
      <c r="P11" s="5"/>
      <c r="W11" s="111"/>
      <c r="X11" s="111"/>
      <c r="Y11" s="111"/>
    </row>
    <row r="12" spans="1:26" ht="24.95" customHeight="1" x14ac:dyDescent="0.35">
      <c r="A12" s="116"/>
      <c r="B12" s="4"/>
      <c r="C12" s="187">
        <f>IF('DATA ENTRY PAGE (2)'!C12=0," ",'DATA ENTRY PAGE (2)'!C12)</f>
        <v>19</v>
      </c>
      <c r="D12" s="216" t="str">
        <f>IF('DATA ENTRY PAGE (2)'!D12=0," ",'DATA ENTRY PAGE (2)'!D12)</f>
        <v>140+59 to 142+46 -L-</v>
      </c>
      <c r="E12" s="187" t="str">
        <f>IF('DATA ENTRY PAGE (2)'!E12=0," ",'DATA ENTRY PAGE (2)'!E12)</f>
        <v>1@6'x8' RCBC</v>
      </c>
      <c r="F12" s="181">
        <f>IF('DATA ENTRY PAGE (2)'!F12=0," ",IF('DATA ENTRY PAGE (2)'!F12&gt;=0.01, ROUND('DATA ENTRY PAGE (2)'!F12,2),("&lt; " &amp;ROUNDUP('DATA ENTRY PAGE (2)'!F12,2))))</f>
        <v>0.02</v>
      </c>
      <c r="G12" s="182" t="str">
        <f>IF('DATA ENTRY PAGE (2)'!G12=0," ",IF('DATA ENTRY PAGE (2)'!G12&gt;=0.01, ROUND('DATA ENTRY PAGE (2)'!G12,2),("&lt; " &amp;ROUNDUP('DATA ENTRY PAGE (2)'!G12,2))))</f>
        <v>&lt; 0.01</v>
      </c>
      <c r="H12" s="182" t="str">
        <f>IF('DATA ENTRY PAGE (2)'!H12=0," ",IF('DATA ENTRY PAGE (2)'!H12&gt;=0.01, ROUND('DATA ENTRY PAGE (2)'!H12,2),("&lt; " &amp;ROUNDUP('DATA ENTRY PAGE (2)'!H12,2))))</f>
        <v>&lt; 0.01</v>
      </c>
      <c r="I12" s="182">
        <f>IF('DATA ENTRY PAGE (2)'!I12=0," ",IF('DATA ENTRY PAGE (2)'!I12&gt;=0.01, ROUND('DATA ENTRY PAGE (2)'!I12,2),("&lt; " &amp;ROUNDUP('DATA ENTRY PAGE (2)'!I12,2))))</f>
        <v>0.12</v>
      </c>
      <c r="J12" s="183" t="str">
        <f>IF('DATA ENTRY PAGE (2)'!J12=0," ",IF('DATA ENTRY PAGE (2)'!J12&gt;=0.01, ROUND('DATA ENTRY PAGE (2)'!J12,2),("&lt; " &amp;ROUNDUP('DATA ENTRY PAGE (2)'!J12,2))))</f>
        <v xml:space="preserve"> </v>
      </c>
      <c r="K12" s="182">
        <f>IF('DATA ENTRY PAGE (2)'!K12=0," ",IF('DATA ENTRY PAGE (2)'!K12&gt;=0.01, ROUND('DATA ENTRY PAGE (2)'!K12,2),("&lt; " &amp;ROUNDUP('DATA ENTRY PAGE (2)'!K12,2))))</f>
        <v>0.04</v>
      </c>
      <c r="L12" s="184" t="str">
        <f>IF('DATA ENTRY PAGE (2)'!L12=0," ",IF('DATA ENTRY PAGE (2)'!L12&gt;=0.01, ROUND('DATA ENTRY PAGE (2)'!L12,2),("&lt; " &amp;ROUNDUP('DATA ENTRY PAGE (2)'!L12,2))))</f>
        <v xml:space="preserve"> </v>
      </c>
      <c r="M12" s="188">
        <f>IF('DATA ENTRY PAGE (2)'!M12=0," ",'DATA ENTRY PAGE (2)'!M12)</f>
        <v>331</v>
      </c>
      <c r="N12" s="188" t="str">
        <f>IF('DATA ENTRY PAGE (2)'!N12=0," ",'DATA ENTRY PAGE (2)'!N12)</f>
        <v xml:space="preserve"> </v>
      </c>
      <c r="O12" s="189" t="str">
        <f>IF('DATA ENTRY PAGE (2)'!O12=0," ",'DATA ENTRY PAGE (2)'!O12)</f>
        <v xml:space="preserve"> </v>
      </c>
      <c r="P12" s="5"/>
      <c r="W12" s="111"/>
      <c r="X12" s="111"/>
      <c r="Y12" s="111"/>
    </row>
    <row r="13" spans="1:26" ht="24.95" customHeight="1" x14ac:dyDescent="0.35">
      <c r="A13" s="116"/>
      <c r="B13" s="4"/>
      <c r="C13" s="187" t="str">
        <f>IF('DATA ENTRY PAGE (2)'!C13=0," ",'DATA ENTRY PAGE (2)'!C13)</f>
        <v xml:space="preserve"> </v>
      </c>
      <c r="D13" s="216" t="str">
        <f>IF('DATA ENTRY PAGE (2)'!D13=0," ",'DATA ENTRY PAGE (2)'!D13)</f>
        <v xml:space="preserve"> </v>
      </c>
      <c r="E13" s="187" t="str">
        <f>IF('DATA ENTRY PAGE (2)'!E13=0," ",'DATA ENTRY PAGE (2)'!E13)</f>
        <v>STABILIZATION</v>
      </c>
      <c r="F13" s="181" t="str">
        <f>IF('DATA ENTRY PAGE (2)'!F13=0," ",IF('DATA ENTRY PAGE (2)'!F13&gt;=0.01, ROUND('DATA ENTRY PAGE (2)'!F13,2),("&lt; " &amp;ROUNDUP('DATA ENTRY PAGE (2)'!F13,2))))</f>
        <v xml:space="preserve"> </v>
      </c>
      <c r="G13" s="182" t="str">
        <f>IF('DATA ENTRY PAGE (2)'!G13=0," ",IF('DATA ENTRY PAGE (2)'!G13&gt;=0.01, ROUND('DATA ENTRY PAGE (2)'!G13,2),("&lt; " &amp;ROUNDUP('DATA ENTRY PAGE (2)'!G13,2))))</f>
        <v xml:space="preserve"> </v>
      </c>
      <c r="H13" s="182" t="str">
        <f>IF('DATA ENTRY PAGE (2)'!H13=0," ",IF('DATA ENTRY PAGE (2)'!H13&gt;=0.01, ROUND('DATA ENTRY PAGE (2)'!H13,2),("&lt; " &amp;ROUNDUP('DATA ENTRY PAGE (2)'!H13,2))))</f>
        <v xml:space="preserve"> </v>
      </c>
      <c r="I13" s="182" t="str">
        <f>IF('DATA ENTRY PAGE (2)'!I13=0," ",IF('DATA ENTRY PAGE (2)'!I13&gt;=0.01, ROUND('DATA ENTRY PAGE (2)'!I13,2),("&lt; " &amp;ROUNDUP('DATA ENTRY PAGE (2)'!I13,2))))</f>
        <v xml:space="preserve"> </v>
      </c>
      <c r="J13" s="183" t="str">
        <f>IF('DATA ENTRY PAGE (2)'!J13=0," ",IF('DATA ENTRY PAGE (2)'!J13&gt;=0.01, ROUND('DATA ENTRY PAGE (2)'!J13,2),("&lt; " &amp;ROUNDUP('DATA ENTRY PAGE (2)'!J13,2))))</f>
        <v xml:space="preserve"> </v>
      </c>
      <c r="K13" s="182">
        <f>IF('DATA ENTRY PAGE (2)'!K13=0," ",IF('DATA ENTRY PAGE (2)'!K13&gt;=0.01, ROUND('DATA ENTRY PAGE (2)'!K13,2),("&lt; " &amp;ROUNDUP('DATA ENTRY PAGE (2)'!K13,2))))</f>
        <v>0.01</v>
      </c>
      <c r="L13" s="184" t="str">
        <f>IF('DATA ENTRY PAGE (2)'!L13=0," ",IF('DATA ENTRY PAGE (2)'!L13&gt;=0.01, ROUND('DATA ENTRY PAGE (2)'!L13,2),("&lt; " &amp;ROUNDUP('DATA ENTRY PAGE (2)'!L13,2))))</f>
        <v>&lt; 0.01</v>
      </c>
      <c r="M13" s="188">
        <f>IF('DATA ENTRY PAGE (2)'!M13=0," ",'DATA ENTRY PAGE (2)'!M13)</f>
        <v>121</v>
      </c>
      <c r="N13" s="188">
        <f>IF('DATA ENTRY PAGE (2)'!N13=0," ",'DATA ENTRY PAGE (2)'!N13)</f>
        <v>93</v>
      </c>
      <c r="O13" s="189" t="str">
        <f>IF('DATA ENTRY PAGE (2)'!O13=0," ",'DATA ENTRY PAGE (2)'!O13)</f>
        <v xml:space="preserve"> </v>
      </c>
      <c r="P13" s="5"/>
      <c r="W13" s="111"/>
      <c r="X13" s="111"/>
      <c r="Y13" s="111"/>
    </row>
    <row r="14" spans="1:26" ht="24.95" customHeight="1" x14ac:dyDescent="0.35">
      <c r="A14" s="116"/>
      <c r="B14" s="4"/>
      <c r="C14" s="187">
        <f>IF('DATA ENTRY PAGE (2)'!C14=0," ",'DATA ENTRY PAGE (2)'!C14)</f>
        <v>20</v>
      </c>
      <c r="D14" s="216" t="str">
        <f>IF('DATA ENTRY PAGE (2)'!D14=0," ",'DATA ENTRY PAGE (2)'!D14)</f>
        <v>146+70 to 147+85-L-</v>
      </c>
      <c r="E14" s="187" t="str">
        <f>IF('DATA ENTRY PAGE (2)'!E14=0," ",'DATA ENTRY PAGE (2)'!E14)</f>
        <v>1@6'x8' RCBC</v>
      </c>
      <c r="F14" s="181">
        <f>IF('DATA ENTRY PAGE (2)'!F14=0," ",IF('DATA ENTRY PAGE (2)'!F14&gt;=0.01, ROUND('DATA ENTRY PAGE (2)'!F14,2),("&lt; " &amp;ROUNDUP('DATA ENTRY PAGE (2)'!F14,2))))</f>
        <v>0.1</v>
      </c>
      <c r="G14" s="182">
        <f>IF('DATA ENTRY PAGE (2)'!G14=0," ",IF('DATA ENTRY PAGE (2)'!G14&gt;=0.01, ROUND('DATA ENTRY PAGE (2)'!G14,2),("&lt; " &amp;ROUNDUP('DATA ENTRY PAGE (2)'!G14,2))))</f>
        <v>0.02</v>
      </c>
      <c r="H14" s="182" t="str">
        <f>IF('DATA ENTRY PAGE (2)'!H14=0," ",IF('DATA ENTRY PAGE (2)'!H14&gt;=0.01, ROUND('DATA ENTRY PAGE (2)'!H14,2),("&lt; " &amp;ROUNDUP('DATA ENTRY PAGE (2)'!H14,2))))</f>
        <v xml:space="preserve"> </v>
      </c>
      <c r="I14" s="182">
        <f>IF('DATA ENTRY PAGE (2)'!I14=0," ",IF('DATA ENTRY PAGE (2)'!I14&gt;=0.01, ROUND('DATA ENTRY PAGE (2)'!I14,2),("&lt; " &amp;ROUNDUP('DATA ENTRY PAGE (2)'!I14,2))))</f>
        <v>0.08</v>
      </c>
      <c r="J14" s="183" t="str">
        <f>IF('DATA ENTRY PAGE (2)'!J14=0," ",IF('DATA ENTRY PAGE (2)'!J14&gt;=0.01, ROUND('DATA ENTRY PAGE (2)'!J14,2),("&lt; " &amp;ROUNDUP('DATA ENTRY PAGE (2)'!J14,2))))</f>
        <v xml:space="preserve"> </v>
      </c>
      <c r="K14" s="182">
        <f>IF('DATA ENTRY PAGE (2)'!K14=0," ",IF('DATA ENTRY PAGE (2)'!K14&gt;=0.01, ROUND('DATA ENTRY PAGE (2)'!K14,2),("&lt; " &amp;ROUNDUP('DATA ENTRY PAGE (2)'!K14,2))))</f>
        <v>0.01</v>
      </c>
      <c r="L14" s="184" t="str">
        <f>IF('DATA ENTRY PAGE (2)'!L14=0," ",IF('DATA ENTRY PAGE (2)'!L14&gt;=0.01, ROUND('DATA ENTRY PAGE (2)'!L14,2),("&lt; " &amp;ROUNDUP('DATA ENTRY PAGE (2)'!L14,2))))</f>
        <v xml:space="preserve"> </v>
      </c>
      <c r="M14" s="188">
        <f>IF('DATA ENTRY PAGE (2)'!M14=0," ",'DATA ENTRY PAGE (2)'!M14)</f>
        <v>249</v>
      </c>
      <c r="N14" s="188" t="str">
        <f>IF('DATA ENTRY PAGE (2)'!N14=0," ",'DATA ENTRY PAGE (2)'!N14)</f>
        <v xml:space="preserve"> </v>
      </c>
      <c r="O14" s="189" t="str">
        <f>IF('DATA ENTRY PAGE (2)'!O14=0," ",'DATA ENTRY PAGE (2)'!O14)</f>
        <v xml:space="preserve"> </v>
      </c>
      <c r="P14" s="5"/>
      <c r="W14" s="111"/>
      <c r="X14" s="111"/>
      <c r="Y14" s="111"/>
    </row>
    <row r="15" spans="1:26" ht="24.95" customHeight="1" x14ac:dyDescent="0.35">
      <c r="A15" s="116"/>
      <c r="B15" s="4"/>
      <c r="C15" s="187" t="str">
        <f>IF('DATA ENTRY PAGE (2)'!C15=0," ",'DATA ENTRY PAGE (2)'!C15)</f>
        <v xml:space="preserve"> </v>
      </c>
      <c r="D15" s="216" t="str">
        <f>IF('DATA ENTRY PAGE (2)'!D15=0," ",'DATA ENTRY PAGE (2)'!D15)</f>
        <v xml:space="preserve"> </v>
      </c>
      <c r="E15" s="187" t="str">
        <f>IF('DATA ENTRY PAGE (2)'!E15=0," ",'DATA ENTRY PAGE (2)'!E15)</f>
        <v>STABILIZATION</v>
      </c>
      <c r="F15" s="181" t="str">
        <f>IF('DATA ENTRY PAGE (2)'!F15=0," ",IF('DATA ENTRY PAGE (2)'!F15&gt;=0.01, ROUND('DATA ENTRY PAGE (2)'!F15,2),("&lt; " &amp;ROUNDUP('DATA ENTRY PAGE (2)'!F15,2))))</f>
        <v xml:space="preserve"> </v>
      </c>
      <c r="G15" s="182" t="str">
        <f>IF('DATA ENTRY PAGE (2)'!G15=0," ",IF('DATA ENTRY PAGE (2)'!G15&gt;=0.01, ROUND('DATA ENTRY PAGE (2)'!G15,2),("&lt; " &amp;ROUNDUP('DATA ENTRY PAGE (2)'!G15,2))))</f>
        <v xml:space="preserve"> </v>
      </c>
      <c r="H15" s="182" t="str">
        <f>IF('DATA ENTRY PAGE (2)'!H15=0," ",IF('DATA ENTRY PAGE (2)'!H15&gt;=0.01, ROUND('DATA ENTRY PAGE (2)'!H15,2),("&lt; " &amp;ROUNDUP('DATA ENTRY PAGE (2)'!H15,2))))</f>
        <v xml:space="preserve"> </v>
      </c>
      <c r="I15" s="182" t="str">
        <f>IF('DATA ENTRY PAGE (2)'!I15=0," ",IF('DATA ENTRY PAGE (2)'!I15&gt;=0.01, ROUND('DATA ENTRY PAGE (2)'!I15,2),("&lt; " &amp;ROUNDUP('DATA ENTRY PAGE (2)'!I15,2))))</f>
        <v xml:space="preserve"> </v>
      </c>
      <c r="J15" s="183" t="str">
        <f>IF('DATA ENTRY PAGE (2)'!J15=0," ",IF('DATA ENTRY PAGE (2)'!J15&gt;=0.01, ROUND('DATA ENTRY PAGE (2)'!J15,2),("&lt; " &amp;ROUNDUP('DATA ENTRY PAGE (2)'!J15,2))))</f>
        <v xml:space="preserve"> </v>
      </c>
      <c r="K15" s="182" t="str">
        <f>IF('DATA ENTRY PAGE (2)'!K15=0," ",IF('DATA ENTRY PAGE (2)'!K15&gt;=0.01, ROUND('DATA ENTRY PAGE (2)'!K15,2),("&lt; " &amp;ROUNDUP('DATA ENTRY PAGE (2)'!K15,2))))</f>
        <v>&lt; 0.01</v>
      </c>
      <c r="L15" s="184" t="str">
        <f>IF('DATA ENTRY PAGE (2)'!L15=0," ",IF('DATA ENTRY PAGE (2)'!L15&gt;=0.01, ROUND('DATA ENTRY PAGE (2)'!L15,2),("&lt; " &amp;ROUNDUP('DATA ENTRY PAGE (2)'!L15,2))))</f>
        <v>&lt; 0.01</v>
      </c>
      <c r="M15" s="188">
        <f>IF('DATA ENTRY PAGE (2)'!M15=0," ",'DATA ENTRY PAGE (2)'!M15)</f>
        <v>92</v>
      </c>
      <c r="N15" s="188">
        <f>IF('DATA ENTRY PAGE (2)'!N15=0," ",'DATA ENTRY PAGE (2)'!N15)</f>
        <v>65</v>
      </c>
      <c r="O15" s="189" t="str">
        <f>IF('DATA ENTRY PAGE (2)'!O15=0," ",'DATA ENTRY PAGE (2)'!O15)</f>
        <v xml:space="preserve"> </v>
      </c>
      <c r="P15" s="5"/>
      <c r="W15" s="111"/>
      <c r="X15" s="111"/>
      <c r="Y15" s="111"/>
    </row>
    <row r="16" spans="1:26" ht="24.95" customHeight="1" x14ac:dyDescent="0.35">
      <c r="A16" s="116"/>
      <c r="B16" s="4"/>
      <c r="C16" s="187">
        <f>IF('DATA ENTRY PAGE (2)'!C16=0," ",'DATA ENTRY PAGE (2)'!C16)</f>
        <v>21</v>
      </c>
      <c r="D16" s="216" t="str">
        <f>IF('DATA ENTRY PAGE (2)'!D16=0," ",'DATA ENTRY PAGE (2)'!D16)</f>
        <v>146+88 to 147+06-L-LT</v>
      </c>
      <c r="E16" s="187" t="str">
        <f>IF('DATA ENTRY PAGE (2)'!E16=0," ",'DATA ENTRY PAGE (2)'!E16)</f>
        <v>ROADWAY FILL</v>
      </c>
      <c r="F16" s="181" t="str">
        <f>IF('DATA ENTRY PAGE (2)'!F16=0," ",IF('DATA ENTRY PAGE (2)'!F16&gt;=0.01, ROUND('DATA ENTRY PAGE (2)'!F16,2),("&lt; " &amp;ROUNDUP('DATA ENTRY PAGE (2)'!F16,2))))</f>
        <v xml:space="preserve"> </v>
      </c>
      <c r="G16" s="182" t="str">
        <f>IF('DATA ENTRY PAGE (2)'!G16=0," ",IF('DATA ENTRY PAGE (2)'!G16&gt;=0.01, ROUND('DATA ENTRY PAGE (2)'!G16,2),("&lt; " &amp;ROUNDUP('DATA ENTRY PAGE (2)'!G16,2))))</f>
        <v>&lt; 0.01</v>
      </c>
      <c r="H16" s="182" t="str">
        <f>IF('DATA ENTRY PAGE (2)'!H16=0," ",IF('DATA ENTRY PAGE (2)'!H16&gt;=0.01, ROUND('DATA ENTRY PAGE (2)'!H16,2),("&lt; " &amp;ROUNDUP('DATA ENTRY PAGE (2)'!H16,2))))</f>
        <v xml:space="preserve"> </v>
      </c>
      <c r="I16" s="182">
        <f>IF('DATA ENTRY PAGE (2)'!I16=0," ",IF('DATA ENTRY PAGE (2)'!I16&gt;=0.01, ROUND('DATA ENTRY PAGE (2)'!I16,2),("&lt; " &amp;ROUNDUP('DATA ENTRY PAGE (2)'!I16,2))))</f>
        <v>0.02</v>
      </c>
      <c r="J16" s="183" t="str">
        <f>IF('DATA ENTRY PAGE (2)'!J16=0," ",IF('DATA ENTRY PAGE (2)'!J16&gt;=0.01, ROUND('DATA ENTRY PAGE (2)'!J16,2),("&lt; " &amp;ROUNDUP('DATA ENTRY PAGE (2)'!J16,2))))</f>
        <v xml:space="preserve"> </v>
      </c>
      <c r="K16" s="182" t="str">
        <f>IF('DATA ENTRY PAGE (2)'!K16=0," ",IF('DATA ENTRY PAGE (2)'!K16&gt;=0.01, ROUND('DATA ENTRY PAGE (2)'!K16,2),("&lt; " &amp;ROUNDUP('DATA ENTRY PAGE (2)'!K16,2))))</f>
        <v xml:space="preserve"> </v>
      </c>
      <c r="L16" s="184" t="str">
        <f>IF('DATA ENTRY PAGE (2)'!L16=0," ",IF('DATA ENTRY PAGE (2)'!L16&gt;=0.01, ROUND('DATA ENTRY PAGE (2)'!L16,2),("&lt; " &amp;ROUNDUP('DATA ENTRY PAGE (2)'!L16,2))))</f>
        <v xml:space="preserve"> </v>
      </c>
      <c r="M16" s="188" t="str">
        <f>IF('DATA ENTRY PAGE (2)'!M16=0," ",'DATA ENTRY PAGE (2)'!M16)</f>
        <v xml:space="preserve"> </v>
      </c>
      <c r="N16" s="188" t="str">
        <f>IF('DATA ENTRY PAGE (2)'!N16=0," ",'DATA ENTRY PAGE (2)'!N16)</f>
        <v xml:space="preserve"> </v>
      </c>
      <c r="O16" s="189" t="str">
        <f>IF('DATA ENTRY PAGE (2)'!O16=0," ",'DATA ENTRY PAGE (2)'!O16)</f>
        <v xml:space="preserve"> </v>
      </c>
      <c r="P16" s="5"/>
      <c r="R16"/>
      <c r="S16"/>
      <c r="W16" s="111"/>
      <c r="X16" s="111"/>
      <c r="Y16" s="111"/>
    </row>
    <row r="17" spans="1:25" ht="24.95" customHeight="1" x14ac:dyDescent="0.35">
      <c r="A17" s="116"/>
      <c r="B17" s="4"/>
      <c r="C17" s="187">
        <f>IF('DATA ENTRY PAGE (2)'!C17=0," ",'DATA ENTRY PAGE (2)'!C17)</f>
        <v>22</v>
      </c>
      <c r="D17" s="216" t="str">
        <f>IF('DATA ENTRY PAGE (2)'!D17=0," ",'DATA ENTRY PAGE (2)'!D17)</f>
        <v>148+36 to 149+02-L-RT</v>
      </c>
      <c r="E17" s="187" t="str">
        <f>IF('DATA ENTRY PAGE (2)'!E17=0," ",'DATA ENTRY PAGE (2)'!E17)</f>
        <v>30" RCP</v>
      </c>
      <c r="F17" s="181" t="str">
        <f>IF('DATA ENTRY PAGE (2)'!F17=0," ",IF('DATA ENTRY PAGE (2)'!F17&gt;=0.01, ROUND('DATA ENTRY PAGE (2)'!F17,2),("&lt; " &amp;ROUNDUP('DATA ENTRY PAGE (2)'!F17,2))))</f>
        <v xml:space="preserve"> </v>
      </c>
      <c r="G17" s="182" t="str">
        <f>IF('DATA ENTRY PAGE (2)'!G17=0," ",IF('DATA ENTRY PAGE (2)'!G17&gt;=0.01, ROUND('DATA ENTRY PAGE (2)'!G17,2),("&lt; " &amp;ROUNDUP('DATA ENTRY PAGE (2)'!G17,2))))</f>
        <v xml:space="preserve"> </v>
      </c>
      <c r="H17" s="182" t="str">
        <f>IF('DATA ENTRY PAGE (2)'!H17=0," ",IF('DATA ENTRY PAGE (2)'!H17&gt;=0.01, ROUND('DATA ENTRY PAGE (2)'!H17,2),("&lt; " &amp;ROUNDUP('DATA ENTRY PAGE (2)'!H17,2))))</f>
        <v xml:space="preserve"> </v>
      </c>
      <c r="I17" s="182" t="str">
        <f>IF('DATA ENTRY PAGE (2)'!I17=0," ",IF('DATA ENTRY PAGE (2)'!I17&gt;=0.01, ROUND('DATA ENTRY PAGE (2)'!I17,2),("&lt; " &amp;ROUNDUP('DATA ENTRY PAGE (2)'!I17,2))))</f>
        <v xml:space="preserve"> </v>
      </c>
      <c r="J17" s="183" t="str">
        <f>IF('DATA ENTRY PAGE (2)'!J17=0," ",IF('DATA ENTRY PAGE (2)'!J17&gt;=0.01, ROUND('DATA ENTRY PAGE (2)'!J17,2),("&lt; " &amp;ROUNDUP('DATA ENTRY PAGE (2)'!J17,2))))</f>
        <v xml:space="preserve"> </v>
      </c>
      <c r="K17" s="182" t="str">
        <f>IF('DATA ENTRY PAGE (2)'!K17=0," ",IF('DATA ENTRY PAGE (2)'!K17&gt;=0.01, ROUND('DATA ENTRY PAGE (2)'!K17,2),("&lt; " &amp;ROUNDUP('DATA ENTRY PAGE (2)'!K17,2))))</f>
        <v>&lt; 0.01</v>
      </c>
      <c r="L17" s="184" t="str">
        <f>IF('DATA ENTRY PAGE (2)'!L17=0," ",IF('DATA ENTRY PAGE (2)'!L17&gt;=0.01, ROUND('DATA ENTRY PAGE (2)'!L17,2),("&lt; " &amp;ROUNDUP('DATA ENTRY PAGE (2)'!L17,2))))</f>
        <v>&lt; 0.01</v>
      </c>
      <c r="M17" s="188">
        <f>IF('DATA ENTRY PAGE (2)'!M17=0," ",'DATA ENTRY PAGE (2)'!M17)</f>
        <v>70</v>
      </c>
      <c r="N17" s="188">
        <f>IF('DATA ENTRY PAGE (2)'!N17=0," ",'DATA ENTRY PAGE (2)'!N17)</f>
        <v>15</v>
      </c>
      <c r="O17" s="189" t="str">
        <f>IF('DATA ENTRY PAGE (2)'!O17=0," ",'DATA ENTRY PAGE (2)'!O17)</f>
        <v xml:space="preserve"> </v>
      </c>
      <c r="P17" s="5"/>
      <c r="W17" s="111"/>
      <c r="X17" s="111"/>
      <c r="Y17" s="111"/>
    </row>
    <row r="18" spans="1:25" ht="24.95" customHeight="1" x14ac:dyDescent="0.35">
      <c r="A18" s="116"/>
      <c r="B18" s="4"/>
      <c r="C18" s="187">
        <f>IF('DATA ENTRY PAGE (2)'!C18=0," ",'DATA ENTRY PAGE (2)'!C18)</f>
        <v>23</v>
      </c>
      <c r="D18" s="216" t="str">
        <f>IF('DATA ENTRY PAGE (2)'!D18=0," ",'DATA ENTRY PAGE (2)'!D18)</f>
        <v>148+41 to 149+02-L-RT</v>
      </c>
      <c r="E18" s="187" t="str">
        <f>IF('DATA ENTRY PAGE (2)'!E18=0," ",'DATA ENTRY PAGE (2)'!E18)</f>
        <v>ROADWAY FILL</v>
      </c>
      <c r="F18" s="181" t="str">
        <f>IF('DATA ENTRY PAGE (2)'!F18=0," ",IF('DATA ENTRY PAGE (2)'!F18&gt;=0.01, ROUND('DATA ENTRY PAGE (2)'!F18,2),("&lt; " &amp;ROUNDUP('DATA ENTRY PAGE (2)'!F18,2))))</f>
        <v xml:space="preserve"> </v>
      </c>
      <c r="G18" s="182" t="str">
        <f>IF('DATA ENTRY PAGE (2)'!G18=0," ",IF('DATA ENTRY PAGE (2)'!G18&gt;=0.01, ROUND('DATA ENTRY PAGE (2)'!G18,2),("&lt; " &amp;ROUNDUP('DATA ENTRY PAGE (2)'!G18,2))))</f>
        <v xml:space="preserve"> </v>
      </c>
      <c r="H18" s="182" t="str">
        <f>IF('DATA ENTRY PAGE (2)'!H18=0," ",IF('DATA ENTRY PAGE (2)'!H18&gt;=0.01, ROUND('DATA ENTRY PAGE (2)'!H18,2),("&lt; " &amp;ROUNDUP('DATA ENTRY PAGE (2)'!H18,2))))</f>
        <v xml:space="preserve"> </v>
      </c>
      <c r="I18" s="182">
        <f>IF('DATA ENTRY PAGE (2)'!I18=0," ",IF('DATA ENTRY PAGE (2)'!I18&gt;=0.01, ROUND('DATA ENTRY PAGE (2)'!I18,2),("&lt; " &amp;ROUNDUP('DATA ENTRY PAGE (2)'!I18,2))))</f>
        <v>0.01</v>
      </c>
      <c r="J18" s="183" t="str">
        <f>IF('DATA ENTRY PAGE (2)'!J18=0," ",IF('DATA ENTRY PAGE (2)'!J18&gt;=0.01, ROUND('DATA ENTRY PAGE (2)'!J18,2),("&lt; " &amp;ROUNDUP('DATA ENTRY PAGE (2)'!J18,2))))</f>
        <v xml:space="preserve"> </v>
      </c>
      <c r="K18" s="182" t="str">
        <f>IF('DATA ENTRY PAGE (2)'!K18=0," ",IF('DATA ENTRY PAGE (2)'!K18&gt;=0.01, ROUND('DATA ENTRY PAGE (2)'!K18,2),("&lt; " &amp;ROUNDUP('DATA ENTRY PAGE (2)'!K18,2))))</f>
        <v xml:space="preserve"> </v>
      </c>
      <c r="L18" s="184" t="str">
        <f>IF('DATA ENTRY PAGE (2)'!L18=0," ",IF('DATA ENTRY PAGE (2)'!L18&gt;=0.01, ROUND('DATA ENTRY PAGE (2)'!L18,2),("&lt; " &amp;ROUNDUP('DATA ENTRY PAGE (2)'!L18,2))))</f>
        <v xml:space="preserve"> </v>
      </c>
      <c r="M18" s="188" t="str">
        <f>IF('DATA ENTRY PAGE (2)'!M18=0," ",'DATA ENTRY PAGE (2)'!M18)</f>
        <v xml:space="preserve"> </v>
      </c>
      <c r="N18" s="188" t="str">
        <f>IF('DATA ENTRY PAGE (2)'!N18=0," ",'DATA ENTRY PAGE (2)'!N18)</f>
        <v xml:space="preserve"> </v>
      </c>
      <c r="O18" s="189" t="str">
        <f>IF('DATA ENTRY PAGE (2)'!O18=0," ",'DATA ENTRY PAGE (2)'!O18)</f>
        <v xml:space="preserve"> </v>
      </c>
      <c r="P18" s="5"/>
      <c r="W18" s="111"/>
      <c r="X18" s="111"/>
      <c r="Y18" s="111"/>
    </row>
    <row r="19" spans="1:25" ht="24.95" customHeight="1" x14ac:dyDescent="0.35">
      <c r="A19" s="116"/>
      <c r="B19" s="4"/>
      <c r="C19" s="187">
        <f>IF('DATA ENTRY PAGE (2)'!C19=0," ",'DATA ENTRY PAGE (2)'!C19)</f>
        <v>24</v>
      </c>
      <c r="D19" s="216" t="str">
        <f>IF('DATA ENTRY PAGE (2)'!D19=0," ",'DATA ENTRY PAGE (2)'!D19)</f>
        <v>149+09 to 155+85-L-</v>
      </c>
      <c r="E19" s="187" t="str">
        <f>IF('DATA ENTRY PAGE (2)'!E19=0," ",'DATA ENTRY PAGE (2)'!E19)</f>
        <v>ROADWAY FILL</v>
      </c>
      <c r="F19" s="181">
        <f>IF('DATA ENTRY PAGE (2)'!F19=0," ",IF('DATA ENTRY PAGE (2)'!F19&gt;=0.01, ROUND('DATA ENTRY PAGE (2)'!F19,2),("&lt; " &amp;ROUNDUP('DATA ENTRY PAGE (2)'!F19,2))))</f>
        <v>1.25</v>
      </c>
      <c r="G19" s="182" t="str">
        <f>IF('DATA ENTRY PAGE (2)'!G19=0," ",IF('DATA ENTRY PAGE (2)'!G19&gt;=0.01, ROUND('DATA ENTRY PAGE (2)'!G19,2),("&lt; " &amp;ROUNDUP('DATA ENTRY PAGE (2)'!G19,2))))</f>
        <v xml:space="preserve"> </v>
      </c>
      <c r="H19" s="182">
        <f>IF('DATA ENTRY PAGE (2)'!H19=0," ",IF('DATA ENTRY PAGE (2)'!H19&gt;=0.01, ROUND('DATA ENTRY PAGE (2)'!H19,2),("&lt; " &amp;ROUNDUP('DATA ENTRY PAGE (2)'!H19,2))))</f>
        <v>0.05</v>
      </c>
      <c r="I19" s="182">
        <f>IF('DATA ENTRY PAGE (2)'!I19=0," ",IF('DATA ENTRY PAGE (2)'!I19&gt;=0.01, ROUND('DATA ENTRY PAGE (2)'!I19,2),("&lt; " &amp;ROUNDUP('DATA ENTRY PAGE (2)'!I19,2))))</f>
        <v>0.08</v>
      </c>
      <c r="J19" s="183" t="str">
        <f>IF('DATA ENTRY PAGE (2)'!J19=0," ",IF('DATA ENTRY PAGE (2)'!J19&gt;=0.01, ROUND('DATA ENTRY PAGE (2)'!J19,2),("&lt; " &amp;ROUNDUP('DATA ENTRY PAGE (2)'!J19,2))))</f>
        <v xml:space="preserve"> </v>
      </c>
      <c r="K19" s="182" t="str">
        <f>IF('DATA ENTRY PAGE (2)'!K19=0," ",IF('DATA ENTRY PAGE (2)'!K19&gt;=0.01, ROUND('DATA ENTRY PAGE (2)'!K19,2),("&lt; " &amp;ROUNDUP('DATA ENTRY PAGE (2)'!K19,2))))</f>
        <v xml:space="preserve"> </v>
      </c>
      <c r="L19" s="184" t="str">
        <f>IF('DATA ENTRY PAGE (2)'!L19=0," ",IF('DATA ENTRY PAGE (2)'!L19&gt;=0.01, ROUND('DATA ENTRY PAGE (2)'!L19,2),("&lt; " &amp;ROUNDUP('DATA ENTRY PAGE (2)'!L19,2))))</f>
        <v xml:space="preserve"> </v>
      </c>
      <c r="M19" s="188" t="str">
        <f>IF('DATA ENTRY PAGE (2)'!M19=0," ",'DATA ENTRY PAGE (2)'!M19)</f>
        <v xml:space="preserve"> </v>
      </c>
      <c r="N19" s="188" t="str">
        <f>IF('DATA ENTRY PAGE (2)'!N19=0," ",'DATA ENTRY PAGE (2)'!N19)</f>
        <v xml:space="preserve"> </v>
      </c>
      <c r="O19" s="189" t="str">
        <f>IF('DATA ENTRY PAGE (2)'!O19=0," ",'DATA ENTRY PAGE (2)'!O19)</f>
        <v xml:space="preserve"> </v>
      </c>
      <c r="P19" s="5"/>
      <c r="W19" s="111"/>
      <c r="X19" s="111"/>
      <c r="Y19" s="111"/>
    </row>
    <row r="20" spans="1:25" ht="24.95" customHeight="1" x14ac:dyDescent="0.35">
      <c r="A20" s="116"/>
      <c r="B20" s="4"/>
      <c r="C20" s="187">
        <f>IF('DATA ENTRY PAGE (2)'!C20=0," ",'DATA ENTRY PAGE (2)'!C20)</f>
        <v>25</v>
      </c>
      <c r="D20" s="216" t="str">
        <f>IF('DATA ENTRY PAGE (2)'!D20=0," ",'DATA ENTRY PAGE (2)'!D20)</f>
        <v>162+84 to 164+50-L-RT</v>
      </c>
      <c r="E20" s="187" t="str">
        <f>IF('DATA ENTRY PAGE (2)'!E20=0," ",'DATA ENTRY PAGE (2)'!E20)</f>
        <v>POND</v>
      </c>
      <c r="F20" s="181" t="str">
        <f>IF('DATA ENTRY PAGE (2)'!F20=0," ",IF('DATA ENTRY PAGE (2)'!F20&gt;=0.01, ROUND('DATA ENTRY PAGE (2)'!F20,2),("&lt; " &amp;ROUNDUP('DATA ENTRY PAGE (2)'!F20,2))))</f>
        <v xml:space="preserve"> </v>
      </c>
      <c r="G20" s="182" t="str">
        <f>IF('DATA ENTRY PAGE (2)'!G20=0," ",IF('DATA ENTRY PAGE (2)'!G20&gt;=0.01, ROUND('DATA ENTRY PAGE (2)'!G20,2),("&lt; " &amp;ROUNDUP('DATA ENTRY PAGE (2)'!G20,2))))</f>
        <v xml:space="preserve"> </v>
      </c>
      <c r="H20" s="182" t="str">
        <f>IF('DATA ENTRY PAGE (2)'!H20=0," ",IF('DATA ENTRY PAGE (2)'!H20&gt;=0.01, ROUND('DATA ENTRY PAGE (2)'!H20,2),("&lt; " &amp;ROUNDUP('DATA ENTRY PAGE (2)'!H20,2))))</f>
        <v xml:space="preserve"> </v>
      </c>
      <c r="I20" s="182" t="str">
        <f>IF('DATA ENTRY PAGE (2)'!I20=0," ",IF('DATA ENTRY PAGE (2)'!I20&gt;=0.01, ROUND('DATA ENTRY PAGE (2)'!I20,2),("&lt; " &amp;ROUNDUP('DATA ENTRY PAGE (2)'!I20,2))))</f>
        <v xml:space="preserve"> </v>
      </c>
      <c r="J20" s="183" t="str">
        <f>IF('DATA ENTRY PAGE (2)'!J20=0," ",IF('DATA ENTRY PAGE (2)'!J20&gt;=0.01, ROUND('DATA ENTRY PAGE (2)'!J20,2),("&lt; " &amp;ROUNDUP('DATA ENTRY PAGE (2)'!J20,2))))</f>
        <v xml:space="preserve"> </v>
      </c>
      <c r="K20" s="182">
        <f>IF('DATA ENTRY PAGE (2)'!K20=0," ",IF('DATA ENTRY PAGE (2)'!K20&gt;=0.01, ROUND('DATA ENTRY PAGE (2)'!K20,2),("&lt; " &amp;ROUNDUP('DATA ENTRY PAGE (2)'!K20,2))))</f>
        <v>0.4</v>
      </c>
      <c r="L20" s="184" t="str">
        <f>IF('DATA ENTRY PAGE (2)'!L20=0," ",IF('DATA ENTRY PAGE (2)'!L20&gt;=0.01, ROUND('DATA ENTRY PAGE (2)'!L20,2),("&lt; " &amp;ROUNDUP('DATA ENTRY PAGE (2)'!L20,2))))</f>
        <v xml:space="preserve"> </v>
      </c>
      <c r="M20" s="188" t="str">
        <f>IF('DATA ENTRY PAGE (2)'!M20=0," ",'DATA ENTRY PAGE (2)'!M20)</f>
        <v xml:space="preserve"> </v>
      </c>
      <c r="N20" s="188" t="str">
        <f>IF('DATA ENTRY PAGE (2)'!N20=0," ",'DATA ENTRY PAGE (2)'!N20)</f>
        <v xml:space="preserve"> </v>
      </c>
      <c r="O20" s="189" t="str">
        <f>IF('DATA ENTRY PAGE (2)'!O20=0," ",'DATA ENTRY PAGE (2)'!O20)</f>
        <v xml:space="preserve"> </v>
      </c>
      <c r="P20" s="5"/>
      <c r="W20" s="111"/>
      <c r="X20" s="111"/>
      <c r="Y20" s="111"/>
    </row>
    <row r="21" spans="1:25" ht="24.95" customHeight="1" x14ac:dyDescent="0.35">
      <c r="A21" s="116"/>
      <c r="B21" s="4"/>
      <c r="C21" s="187">
        <f>IF('DATA ENTRY PAGE (2)'!C21=0," ",'DATA ENTRY PAGE (2)'!C21)</f>
        <v>26</v>
      </c>
      <c r="D21" s="216" t="str">
        <f>IF('DATA ENTRY PAGE (2)'!D21=0," ",'DATA ENTRY PAGE (2)'!D21)</f>
        <v>165+94 to 168+54 -L-</v>
      </c>
      <c r="E21" s="187" t="str">
        <f>IF('DATA ENTRY PAGE (2)'!E21=0," ",'DATA ENTRY PAGE (2)'!E21)</f>
        <v>ROADWAY FILL</v>
      </c>
      <c r="F21" s="181">
        <f>IF('DATA ENTRY PAGE (2)'!F21=0," ",IF('DATA ENTRY PAGE (2)'!F21&gt;=0.01, ROUND('DATA ENTRY PAGE (2)'!F21,2),("&lt; " &amp;ROUNDUP('DATA ENTRY PAGE (2)'!F21,2))))</f>
        <v>1.25</v>
      </c>
      <c r="G21" s="182" t="str">
        <f>IF('DATA ENTRY PAGE (2)'!G21=0," ",IF('DATA ENTRY PAGE (2)'!G21&gt;=0.01, ROUND('DATA ENTRY PAGE (2)'!G21,2),("&lt; " &amp;ROUNDUP('DATA ENTRY PAGE (2)'!G21,2))))</f>
        <v xml:space="preserve"> </v>
      </c>
      <c r="H21" s="182" t="str">
        <f>IF('DATA ENTRY PAGE (2)'!H21=0," ",IF('DATA ENTRY PAGE (2)'!H21&gt;=0.01, ROUND('DATA ENTRY PAGE (2)'!H21,2),("&lt; " &amp;ROUNDUP('DATA ENTRY PAGE (2)'!H21,2))))</f>
        <v xml:space="preserve"> </v>
      </c>
      <c r="I21" s="182">
        <f>IF('DATA ENTRY PAGE (2)'!I21=0," ",IF('DATA ENTRY PAGE (2)'!I21&gt;=0.01, ROUND('DATA ENTRY PAGE (2)'!I21,2),("&lt; " &amp;ROUNDUP('DATA ENTRY PAGE (2)'!I21,2))))</f>
        <v>0.09</v>
      </c>
      <c r="J21" s="183" t="str">
        <f>IF('DATA ENTRY PAGE (2)'!J21=0," ",IF('DATA ENTRY PAGE (2)'!J21&gt;=0.01, ROUND('DATA ENTRY PAGE (2)'!J21,2),("&lt; " &amp;ROUNDUP('DATA ENTRY PAGE (2)'!J21,2))))</f>
        <v xml:space="preserve"> </v>
      </c>
      <c r="K21" s="182" t="str">
        <f>IF('DATA ENTRY PAGE (2)'!K21=0," ",IF('DATA ENTRY PAGE (2)'!K21&gt;=0.01, ROUND('DATA ENTRY PAGE (2)'!K21,2),("&lt; " &amp;ROUNDUP('DATA ENTRY PAGE (2)'!K21,2))))</f>
        <v xml:space="preserve"> </v>
      </c>
      <c r="L21" s="184" t="str">
        <f>IF('DATA ENTRY PAGE (2)'!L21=0," ",IF('DATA ENTRY PAGE (2)'!L21&gt;=0.01, ROUND('DATA ENTRY PAGE (2)'!L21,2),("&lt; " &amp;ROUNDUP('DATA ENTRY PAGE (2)'!L21,2))))</f>
        <v xml:space="preserve"> </v>
      </c>
      <c r="M21" s="188" t="str">
        <f>IF('DATA ENTRY PAGE (2)'!M21=0," ",'DATA ENTRY PAGE (2)'!M21)</f>
        <v xml:space="preserve"> </v>
      </c>
      <c r="N21" s="188" t="str">
        <f>IF('DATA ENTRY PAGE (2)'!N21=0," ",'DATA ENTRY PAGE (2)'!N21)</f>
        <v xml:space="preserve"> </v>
      </c>
      <c r="O21" s="189" t="str">
        <f>IF('DATA ENTRY PAGE (2)'!O21=0," ",'DATA ENTRY PAGE (2)'!O21)</f>
        <v xml:space="preserve"> </v>
      </c>
      <c r="P21" s="5"/>
      <c r="W21" s="111"/>
      <c r="X21" s="111"/>
      <c r="Y21" s="117"/>
    </row>
    <row r="22" spans="1:25" ht="24.95" customHeight="1" x14ac:dyDescent="0.35">
      <c r="A22" s="116"/>
      <c r="B22" s="4"/>
      <c r="C22" s="187">
        <f>IF('DATA ENTRY PAGE (2)'!C22=0," ",'DATA ENTRY PAGE (2)'!C22)</f>
        <v>27</v>
      </c>
      <c r="D22" s="216" t="str">
        <f>IF('DATA ENTRY PAGE (2)'!D22=0," ",'DATA ENTRY PAGE (2)'!D22)</f>
        <v>168+51 to 169+40-L-</v>
      </c>
      <c r="E22" s="187" t="str">
        <f>IF('DATA ENTRY PAGE (2)'!E22=0," ",'DATA ENTRY PAGE (2)'!E22)</f>
        <v>2@9'x8' RCBC</v>
      </c>
      <c r="F22" s="181" t="str">
        <f>IF('DATA ENTRY PAGE (2)'!F22=0," ",IF('DATA ENTRY PAGE (2)'!F22&gt;=0.01, ROUND('DATA ENTRY PAGE (2)'!F22,2),("&lt; " &amp;ROUNDUP('DATA ENTRY PAGE (2)'!F22,2))))</f>
        <v xml:space="preserve"> </v>
      </c>
      <c r="G22" s="182" t="str">
        <f>IF('DATA ENTRY PAGE (2)'!G22=0," ",IF('DATA ENTRY PAGE (2)'!G22&gt;=0.01, ROUND('DATA ENTRY PAGE (2)'!G22,2),("&lt; " &amp;ROUNDUP('DATA ENTRY PAGE (2)'!G22,2))))</f>
        <v xml:space="preserve"> </v>
      </c>
      <c r="H22" s="182" t="str">
        <f>IF('DATA ENTRY PAGE (2)'!H22=0," ",IF('DATA ENTRY PAGE (2)'!H22&gt;=0.01, ROUND('DATA ENTRY PAGE (2)'!H22,2),("&lt; " &amp;ROUNDUP('DATA ENTRY PAGE (2)'!H22,2))))</f>
        <v xml:space="preserve"> </v>
      </c>
      <c r="I22" s="182">
        <f>IF('DATA ENTRY PAGE (2)'!I22=0," ",IF('DATA ENTRY PAGE (2)'!I22&gt;=0.01, ROUND('DATA ENTRY PAGE (2)'!I22,2),("&lt; " &amp;ROUNDUP('DATA ENTRY PAGE (2)'!I22,2))))</f>
        <v>7.0000000000000007E-2</v>
      </c>
      <c r="J22" s="183" t="str">
        <f>IF('DATA ENTRY PAGE (2)'!J22=0," ",IF('DATA ENTRY PAGE (2)'!J22&gt;=0.01, ROUND('DATA ENTRY PAGE (2)'!J22,2),("&lt; " &amp;ROUNDUP('DATA ENTRY PAGE (2)'!J22,2))))</f>
        <v xml:space="preserve"> </v>
      </c>
      <c r="K22" s="182">
        <f>IF('DATA ENTRY PAGE (2)'!K22=0," ",IF('DATA ENTRY PAGE (2)'!K22&gt;=0.01, ROUND('DATA ENTRY PAGE (2)'!K22,2),("&lt; " &amp;ROUNDUP('DATA ENTRY PAGE (2)'!K22,2))))</f>
        <v>0.06</v>
      </c>
      <c r="L22" s="184" t="str">
        <f>IF('DATA ENTRY PAGE (2)'!L22=0," ",IF('DATA ENTRY PAGE (2)'!L22&gt;=0.01, ROUND('DATA ENTRY PAGE (2)'!L22,2),("&lt; " &amp;ROUNDUP('DATA ENTRY PAGE (2)'!L22,2))))</f>
        <v xml:space="preserve"> </v>
      </c>
      <c r="M22" s="188">
        <f>IF('DATA ENTRY PAGE (2)'!M22=0," ",'DATA ENTRY PAGE (2)'!M22)</f>
        <v>311</v>
      </c>
      <c r="N22" s="188" t="str">
        <f>IF('DATA ENTRY PAGE (2)'!N22=0," ",'DATA ENTRY PAGE (2)'!N22)</f>
        <v xml:space="preserve"> </v>
      </c>
      <c r="O22" s="189" t="str">
        <f>IF('DATA ENTRY PAGE (2)'!O22=0," ",'DATA ENTRY PAGE (2)'!O22)</f>
        <v xml:space="preserve"> </v>
      </c>
      <c r="P22" s="5"/>
      <c r="W22" s="111"/>
      <c r="X22" s="111"/>
      <c r="Y22" s="117"/>
    </row>
    <row r="23" spans="1:25" ht="24.95" customHeight="1" x14ac:dyDescent="0.35">
      <c r="A23" s="116"/>
      <c r="B23" s="4"/>
      <c r="C23" s="187" t="str">
        <f>IF('DATA ENTRY PAGE (2)'!C23=0," ",'DATA ENTRY PAGE (2)'!C23)</f>
        <v xml:space="preserve"> </v>
      </c>
      <c r="D23" s="216" t="str">
        <f>IF('DATA ENTRY PAGE (2)'!D23=0," ",'DATA ENTRY PAGE (2)'!D23)</f>
        <v xml:space="preserve"> </v>
      </c>
      <c r="E23" s="187" t="str">
        <f>IF('DATA ENTRY PAGE (2)'!E23=0," ",'DATA ENTRY PAGE (2)'!E23)</f>
        <v>STABILIZATION</v>
      </c>
      <c r="F23" s="181" t="str">
        <f>IF('DATA ENTRY PAGE (2)'!F23=0," ",IF('DATA ENTRY PAGE (2)'!F23&gt;=0.01, ROUND('DATA ENTRY PAGE (2)'!F23,2),("&lt; " &amp;ROUNDUP('DATA ENTRY PAGE (2)'!F23,2))))</f>
        <v xml:space="preserve"> </v>
      </c>
      <c r="G23" s="182" t="str">
        <f>IF('DATA ENTRY PAGE (2)'!G23=0," ",IF('DATA ENTRY PAGE (2)'!G23&gt;=0.01, ROUND('DATA ENTRY PAGE (2)'!G23,2),("&lt; " &amp;ROUNDUP('DATA ENTRY PAGE (2)'!G23,2))))</f>
        <v xml:space="preserve"> </v>
      </c>
      <c r="H23" s="182" t="str">
        <f>IF('DATA ENTRY PAGE (2)'!H23=0," ",IF('DATA ENTRY PAGE (2)'!H23&gt;=0.01, ROUND('DATA ENTRY PAGE (2)'!H23,2),("&lt; " &amp;ROUNDUP('DATA ENTRY PAGE (2)'!H23,2))))</f>
        <v xml:space="preserve"> </v>
      </c>
      <c r="I23" s="182" t="str">
        <f>IF('DATA ENTRY PAGE (2)'!I23=0," ",IF('DATA ENTRY PAGE (2)'!I23&gt;=0.01, ROUND('DATA ENTRY PAGE (2)'!I23,2),("&lt; " &amp;ROUNDUP('DATA ENTRY PAGE (2)'!I23,2))))</f>
        <v xml:space="preserve"> </v>
      </c>
      <c r="J23" s="183" t="str">
        <f>IF('DATA ENTRY PAGE (2)'!J23=0," ",IF('DATA ENTRY PAGE (2)'!J23&gt;=0.01, ROUND('DATA ENTRY PAGE (2)'!J23,2),("&lt; " &amp;ROUNDUP('DATA ENTRY PAGE (2)'!J23,2))))</f>
        <v xml:space="preserve"> </v>
      </c>
      <c r="K23" s="182">
        <f>IF('DATA ENTRY PAGE (2)'!K23=0," ",IF('DATA ENTRY PAGE (2)'!K23&gt;=0.01, ROUND('DATA ENTRY PAGE (2)'!K23,2),("&lt; " &amp;ROUNDUP('DATA ENTRY PAGE (2)'!K23,2))))</f>
        <v>0.02</v>
      </c>
      <c r="L23" s="184" t="str">
        <f>IF('DATA ENTRY PAGE (2)'!L23=0," ",IF('DATA ENTRY PAGE (2)'!L23&gt;=0.01, ROUND('DATA ENTRY PAGE (2)'!L23,2),("&lt; " &amp;ROUNDUP('DATA ENTRY PAGE (2)'!L23,2))))</f>
        <v>&lt; 0.01</v>
      </c>
      <c r="M23" s="188">
        <f>IF('DATA ENTRY PAGE (2)'!M23=0," ",'DATA ENTRY PAGE (2)'!M23)</f>
        <v>120</v>
      </c>
      <c r="N23" s="188">
        <f>IF('DATA ENTRY PAGE (2)'!N23=0," ",'DATA ENTRY PAGE (2)'!N23)</f>
        <v>37</v>
      </c>
      <c r="O23" s="189" t="str">
        <f>IF('DATA ENTRY PAGE (2)'!O23=0," ",'DATA ENTRY PAGE (2)'!O23)</f>
        <v xml:space="preserve"> </v>
      </c>
      <c r="P23" s="5"/>
      <c r="W23" s="111"/>
      <c r="X23" s="111"/>
      <c r="Y23" s="117"/>
    </row>
    <row r="24" spans="1:25" ht="24.95" customHeight="1" x14ac:dyDescent="0.35">
      <c r="A24" s="116"/>
      <c r="B24" s="4"/>
      <c r="C24" s="187">
        <f>IF('DATA ENTRY PAGE (2)'!C24=0," ",'DATA ENTRY PAGE (2)'!C24)</f>
        <v>28</v>
      </c>
      <c r="D24" s="216" t="str">
        <f>IF('DATA ENTRY PAGE (2)'!D24=0," ",'DATA ENTRY PAGE (2)'!D24)</f>
        <v>172+97 to 173+41-L-RT</v>
      </c>
      <c r="E24" s="187" t="str">
        <f>IF('DATA ENTRY PAGE (2)'!E24=0," ",'DATA ENTRY PAGE (2)'!E24)</f>
        <v>ROADWAY FILL</v>
      </c>
      <c r="F24" s="181" t="str">
        <f>IF('DATA ENTRY PAGE (2)'!F24=0," ",IF('DATA ENTRY PAGE (2)'!F24&gt;=0.01, ROUND('DATA ENTRY PAGE (2)'!F24,2),("&lt; " &amp;ROUNDUP('DATA ENTRY PAGE (2)'!F24,2))))</f>
        <v xml:space="preserve"> </v>
      </c>
      <c r="G24" s="182" t="str">
        <f>IF('DATA ENTRY PAGE (2)'!G24=0," ",IF('DATA ENTRY PAGE (2)'!G24&gt;=0.01, ROUND('DATA ENTRY PAGE (2)'!G24,2),("&lt; " &amp;ROUNDUP('DATA ENTRY PAGE (2)'!G24,2))))</f>
        <v xml:space="preserve"> </v>
      </c>
      <c r="H24" s="182" t="str">
        <f>IF('DATA ENTRY PAGE (2)'!H24=0," ",IF('DATA ENTRY PAGE (2)'!H24&gt;=0.01, ROUND('DATA ENTRY PAGE (2)'!H24,2),("&lt; " &amp;ROUNDUP('DATA ENTRY PAGE (2)'!H24,2))))</f>
        <v xml:space="preserve"> </v>
      </c>
      <c r="I24" s="182" t="str">
        <f>IF('DATA ENTRY PAGE (2)'!I24=0," ",IF('DATA ENTRY PAGE (2)'!I24&gt;=0.01, ROUND('DATA ENTRY PAGE (2)'!I24,2),("&lt; " &amp;ROUNDUP('DATA ENTRY PAGE (2)'!I24,2))))</f>
        <v>&lt; 0.01</v>
      </c>
      <c r="J24" s="183" t="str">
        <f>IF('DATA ENTRY PAGE (2)'!J24=0," ",IF('DATA ENTRY PAGE (2)'!J24&gt;=0.01, ROUND('DATA ENTRY PAGE (2)'!J24,2),("&lt; " &amp;ROUNDUP('DATA ENTRY PAGE (2)'!J24,2))))</f>
        <v xml:space="preserve"> </v>
      </c>
      <c r="K24" s="182" t="str">
        <f>IF('DATA ENTRY PAGE (2)'!K24=0," ",IF('DATA ENTRY PAGE (2)'!K24&gt;=0.01, ROUND('DATA ENTRY PAGE (2)'!K24,2),("&lt; " &amp;ROUNDUP('DATA ENTRY PAGE (2)'!K24,2))))</f>
        <v xml:space="preserve"> </v>
      </c>
      <c r="L24" s="184" t="str">
        <f>IF('DATA ENTRY PAGE (2)'!L24=0," ",IF('DATA ENTRY PAGE (2)'!L24&gt;=0.01, ROUND('DATA ENTRY PAGE (2)'!L24,2),("&lt; " &amp;ROUNDUP('DATA ENTRY PAGE (2)'!L24,2))))</f>
        <v xml:space="preserve"> </v>
      </c>
      <c r="M24" s="188" t="str">
        <f>IF('DATA ENTRY PAGE (2)'!M24=0," ",'DATA ENTRY PAGE (2)'!M24)</f>
        <v xml:space="preserve"> </v>
      </c>
      <c r="N24" s="188" t="str">
        <f>IF('DATA ENTRY PAGE (2)'!N24=0," ",'DATA ENTRY PAGE (2)'!N24)</f>
        <v xml:space="preserve"> </v>
      </c>
      <c r="O24" s="189" t="str">
        <f>IF('DATA ENTRY PAGE (2)'!O24=0," ",'DATA ENTRY PAGE (2)'!O24)</f>
        <v xml:space="preserve"> </v>
      </c>
      <c r="P24" s="5"/>
      <c r="W24" s="111"/>
      <c r="X24" s="111"/>
      <c r="Y24" s="117"/>
    </row>
    <row r="25" spans="1:25" ht="24.95" customHeight="1" x14ac:dyDescent="0.35">
      <c r="A25" s="116"/>
      <c r="B25" s="4"/>
      <c r="C25" s="187">
        <f>IF('DATA ENTRY PAGE (2)'!C25=0," ",'DATA ENTRY PAGE (2)'!C25)</f>
        <v>29</v>
      </c>
      <c r="D25" s="216" t="str">
        <f>IF('DATA ENTRY PAGE (2)'!D25=0," ",'DATA ENTRY PAGE (2)'!D25)</f>
        <v>173+60 to 176+39-L-LT</v>
      </c>
      <c r="E25" s="187" t="str">
        <f>IF('DATA ENTRY PAGE (2)'!E25=0," ",'DATA ENTRY PAGE (2)'!E25)</f>
        <v>POND</v>
      </c>
      <c r="F25" s="181" t="str">
        <f>IF('DATA ENTRY PAGE (2)'!F25=0," ",IF('DATA ENTRY PAGE (2)'!F25&gt;=0.01, ROUND('DATA ENTRY PAGE (2)'!F25,2),("&lt; " &amp;ROUNDUP('DATA ENTRY PAGE (2)'!F25,2))))</f>
        <v xml:space="preserve"> </v>
      </c>
      <c r="G25" s="182" t="str">
        <f>IF('DATA ENTRY PAGE (2)'!G25=0," ",IF('DATA ENTRY PAGE (2)'!G25&gt;=0.01, ROUND('DATA ENTRY PAGE (2)'!G25,2),("&lt; " &amp;ROUNDUP('DATA ENTRY PAGE (2)'!G25,2))))</f>
        <v xml:space="preserve"> </v>
      </c>
      <c r="H25" s="182" t="str">
        <f>IF('DATA ENTRY PAGE (2)'!H25=0," ",IF('DATA ENTRY PAGE (2)'!H25&gt;=0.01, ROUND('DATA ENTRY PAGE (2)'!H25,2),("&lt; " &amp;ROUNDUP('DATA ENTRY PAGE (2)'!H25,2))))</f>
        <v xml:space="preserve"> </v>
      </c>
      <c r="I25" s="182" t="str">
        <f>IF('DATA ENTRY PAGE (2)'!I25=0," ",IF('DATA ENTRY PAGE (2)'!I25&gt;=0.01, ROUND('DATA ENTRY PAGE (2)'!I25,2),("&lt; " &amp;ROUNDUP('DATA ENTRY PAGE (2)'!I25,2))))</f>
        <v xml:space="preserve"> </v>
      </c>
      <c r="J25" s="183" t="str">
        <f>IF('DATA ENTRY PAGE (2)'!J25=0," ",IF('DATA ENTRY PAGE (2)'!J25&gt;=0.01, ROUND('DATA ENTRY PAGE (2)'!J25,2),("&lt; " &amp;ROUNDUP('DATA ENTRY PAGE (2)'!J25,2))))</f>
        <v xml:space="preserve"> </v>
      </c>
      <c r="K25" s="182">
        <f>IF('DATA ENTRY PAGE (2)'!K25=0," ",IF('DATA ENTRY PAGE (2)'!K25&gt;=0.01, ROUND('DATA ENTRY PAGE (2)'!K25,2),("&lt; " &amp;ROUNDUP('DATA ENTRY PAGE (2)'!K25,2))))</f>
        <v>1.53</v>
      </c>
      <c r="L25" s="184" t="str">
        <f>IF('DATA ENTRY PAGE (2)'!L25=0," ",IF('DATA ENTRY PAGE (2)'!L25&gt;=0.01, ROUND('DATA ENTRY PAGE (2)'!L25,2),("&lt; " &amp;ROUNDUP('DATA ENTRY PAGE (2)'!L25,2))))</f>
        <v xml:space="preserve"> </v>
      </c>
      <c r="M25" s="188" t="str">
        <f>IF('DATA ENTRY PAGE (2)'!M25=0," ",'DATA ENTRY PAGE (2)'!M25)</f>
        <v xml:space="preserve"> </v>
      </c>
      <c r="N25" s="188" t="str">
        <f>IF('DATA ENTRY PAGE (2)'!N25=0," ",'DATA ENTRY PAGE (2)'!N25)</f>
        <v xml:space="preserve"> </v>
      </c>
      <c r="O25" s="189" t="str">
        <f>IF('DATA ENTRY PAGE (2)'!O25=0," ",'DATA ENTRY PAGE (2)'!O25)</f>
        <v xml:space="preserve"> </v>
      </c>
      <c r="P25" s="5"/>
      <c r="W25" s="111"/>
      <c r="X25" s="111"/>
      <c r="Y25" s="111"/>
    </row>
    <row r="26" spans="1:25" ht="24.95" customHeight="1" x14ac:dyDescent="0.35">
      <c r="A26" s="116"/>
      <c r="B26" s="4"/>
      <c r="C26" s="187">
        <f>IF('DATA ENTRY PAGE (2)'!C26=0," ",'DATA ENTRY PAGE (2)'!C26)</f>
        <v>30</v>
      </c>
      <c r="D26" s="216" t="str">
        <f>IF('DATA ENTRY PAGE (2)'!D26=0," ",'DATA ENTRY PAGE (2)'!D26)</f>
        <v>174+63 to 181+12-L-</v>
      </c>
      <c r="E26" s="187" t="str">
        <f>IF('DATA ENTRY PAGE (2)'!E26=0," ",'DATA ENTRY PAGE (2)'!E26)</f>
        <v>ROADWAY FILL</v>
      </c>
      <c r="F26" s="181">
        <f>IF('DATA ENTRY PAGE (2)'!F26=0," ",IF('DATA ENTRY PAGE (2)'!F26&gt;=0.01, ROUND('DATA ENTRY PAGE (2)'!F26,2),("&lt; " &amp;ROUNDUP('DATA ENTRY PAGE (2)'!F26,2))))</f>
        <v>1.32</v>
      </c>
      <c r="G26" s="182" t="str">
        <f>IF('DATA ENTRY PAGE (2)'!G26=0," ",IF('DATA ENTRY PAGE (2)'!G26&gt;=0.01, ROUND('DATA ENTRY PAGE (2)'!G26,2),("&lt; " &amp;ROUNDUP('DATA ENTRY PAGE (2)'!G26,2))))</f>
        <v xml:space="preserve"> </v>
      </c>
      <c r="H26" s="182" t="str">
        <f>IF('DATA ENTRY PAGE (2)'!H26=0," ",IF('DATA ENTRY PAGE (2)'!H26&gt;=0.01, ROUND('DATA ENTRY PAGE (2)'!H26,2),("&lt; " &amp;ROUNDUP('DATA ENTRY PAGE (2)'!H26,2))))</f>
        <v xml:space="preserve"> </v>
      </c>
      <c r="I26" s="182">
        <f>IF('DATA ENTRY PAGE (2)'!I26=0," ",IF('DATA ENTRY PAGE (2)'!I26&gt;=0.01, ROUND('DATA ENTRY PAGE (2)'!I26,2),("&lt; " &amp;ROUNDUP('DATA ENTRY PAGE (2)'!I26,2))))</f>
        <v>0.12</v>
      </c>
      <c r="J26" s="183" t="str">
        <f>IF('DATA ENTRY PAGE (2)'!J26=0," ",IF('DATA ENTRY PAGE (2)'!J26&gt;=0.01, ROUND('DATA ENTRY PAGE (2)'!J26,2),("&lt; " &amp;ROUNDUP('DATA ENTRY PAGE (2)'!J26,2))))</f>
        <v xml:space="preserve"> </v>
      </c>
      <c r="K26" s="182">
        <f>IF('DATA ENTRY PAGE (2)'!K26=0," ",IF('DATA ENTRY PAGE (2)'!K26&gt;=0.01, ROUND('DATA ENTRY PAGE (2)'!K26,2),("&lt; " &amp;ROUNDUP('DATA ENTRY PAGE (2)'!K26,2))))</f>
        <v>0.01</v>
      </c>
      <c r="L26" s="184" t="str">
        <f>IF('DATA ENTRY PAGE (2)'!L26=0," ",IF('DATA ENTRY PAGE (2)'!L26&gt;=0.01, ROUND('DATA ENTRY PAGE (2)'!L26,2),("&lt; " &amp;ROUNDUP('DATA ENTRY PAGE (2)'!L26,2))))</f>
        <v>&lt; 0.01</v>
      </c>
      <c r="M26" s="188">
        <f>IF('DATA ENTRY PAGE (2)'!M26=0," ",'DATA ENTRY PAGE (2)'!M26)</f>
        <v>257</v>
      </c>
      <c r="N26" s="188">
        <f>IF('DATA ENTRY PAGE (2)'!N26=0," ",'DATA ENTRY PAGE (2)'!N26)</f>
        <v>4</v>
      </c>
      <c r="O26" s="189" t="str">
        <f>IF('DATA ENTRY PAGE (2)'!O26=0," ",'DATA ENTRY PAGE (2)'!O26)</f>
        <v xml:space="preserve"> </v>
      </c>
      <c r="P26" s="5"/>
      <c r="W26" s="111"/>
      <c r="X26" s="111"/>
      <c r="Y26" s="111"/>
    </row>
    <row r="27" spans="1:25" ht="24.95" customHeight="1" x14ac:dyDescent="0.35">
      <c r="A27" s="116"/>
      <c r="B27" s="4"/>
      <c r="C27" s="187">
        <f>IF('DATA ENTRY PAGE (2)'!C27=0," ",'DATA ENTRY PAGE (2)'!C27)</f>
        <v>31</v>
      </c>
      <c r="D27" s="216" t="str">
        <f>IF('DATA ENTRY PAGE (2)'!D27=0," ",'DATA ENTRY PAGE (2)'!D27)</f>
        <v>193+15 to 197+24-L-</v>
      </c>
      <c r="E27" s="187" t="str">
        <f>IF('DATA ENTRY PAGE (2)'!E27=0," ",'DATA ENTRY PAGE (2)'!E27)</f>
        <v>ROADWAY FILL</v>
      </c>
      <c r="F27" s="181">
        <f>IF('DATA ENTRY PAGE (2)'!F27=0," ",IF('DATA ENTRY PAGE (2)'!F27&gt;=0.01, ROUND('DATA ENTRY PAGE (2)'!F27,2),("&lt; " &amp;ROUNDUP('DATA ENTRY PAGE (2)'!F27,2))))</f>
        <v>0.2</v>
      </c>
      <c r="G27" s="182" t="str">
        <f>IF('DATA ENTRY PAGE (2)'!G27=0," ",IF('DATA ENTRY PAGE (2)'!G27&gt;=0.01, ROUND('DATA ENTRY PAGE (2)'!G27,2),("&lt; " &amp;ROUNDUP('DATA ENTRY PAGE (2)'!G27,2))))</f>
        <v xml:space="preserve"> </v>
      </c>
      <c r="H27" s="182" t="str">
        <f>IF('DATA ENTRY PAGE (2)'!H27=0," ",IF('DATA ENTRY PAGE (2)'!H27&gt;=0.01, ROUND('DATA ENTRY PAGE (2)'!H27,2),("&lt; " &amp;ROUNDUP('DATA ENTRY PAGE (2)'!H27,2))))</f>
        <v xml:space="preserve"> </v>
      </c>
      <c r="I27" s="182" t="str">
        <f>IF('DATA ENTRY PAGE (2)'!I27=0," ",IF('DATA ENTRY PAGE (2)'!I27&gt;=0.01, ROUND('DATA ENTRY PAGE (2)'!I27,2),("&lt; " &amp;ROUNDUP('DATA ENTRY PAGE (2)'!I27,2))))</f>
        <v xml:space="preserve"> </v>
      </c>
      <c r="J27" s="183" t="str">
        <f>IF('DATA ENTRY PAGE (2)'!J27=0," ",IF('DATA ENTRY PAGE (2)'!J27&gt;=0.01, ROUND('DATA ENTRY PAGE (2)'!J27,2),("&lt; " &amp;ROUNDUP('DATA ENTRY PAGE (2)'!J27,2))))</f>
        <v xml:space="preserve"> </v>
      </c>
      <c r="K27" s="182">
        <f>IF('DATA ENTRY PAGE (2)'!K27=0," ",IF('DATA ENTRY PAGE (2)'!K27&gt;=0.01, ROUND('DATA ENTRY PAGE (2)'!K27,2),("&lt; " &amp;ROUNDUP('DATA ENTRY PAGE (2)'!K27,2))))</f>
        <v>0.04</v>
      </c>
      <c r="L27" s="184" t="str">
        <f>IF('DATA ENTRY PAGE (2)'!L27=0," ",IF('DATA ENTRY PAGE (2)'!L27&gt;=0.01, ROUND('DATA ENTRY PAGE (2)'!L27,2),("&lt; " &amp;ROUNDUP('DATA ENTRY PAGE (2)'!L27,2))))</f>
        <v xml:space="preserve"> </v>
      </c>
      <c r="M27" s="188">
        <f>IF('DATA ENTRY PAGE (2)'!M27=0," ",'DATA ENTRY PAGE (2)'!M27)</f>
        <v>871</v>
      </c>
      <c r="N27" s="188" t="str">
        <f>IF('DATA ENTRY PAGE (2)'!N27=0," ",'DATA ENTRY PAGE (2)'!N27)</f>
        <v xml:space="preserve"> </v>
      </c>
      <c r="O27" s="189" t="str">
        <f>IF('DATA ENTRY PAGE (2)'!O27=0," ",'DATA ENTRY PAGE (2)'!O27)</f>
        <v xml:space="preserve"> </v>
      </c>
      <c r="P27" s="5"/>
      <c r="W27" s="111"/>
      <c r="X27" s="111"/>
      <c r="Y27" s="111"/>
    </row>
    <row r="28" spans="1:25" ht="24.95" customHeight="1" x14ac:dyDescent="0.35">
      <c r="A28" s="116"/>
      <c r="B28" s="4"/>
      <c r="C28" s="187">
        <f>IF('DATA ENTRY PAGE (2)'!C28=0," ",'DATA ENTRY PAGE (2)'!C28)</f>
        <v>32</v>
      </c>
      <c r="D28" s="216" t="str">
        <f>IF('DATA ENTRY PAGE (2)'!D28=0," ",'DATA ENTRY PAGE (2)'!D28)</f>
        <v>199+29 to 199+93-L-LT</v>
      </c>
      <c r="E28" s="187" t="str">
        <f>IF('DATA ENTRY PAGE (2)'!E28=0," ",'DATA ENTRY PAGE (2)'!E28)</f>
        <v>ROADWAY FILL</v>
      </c>
      <c r="F28" s="181">
        <f>IF('DATA ENTRY PAGE (2)'!F28=0," ",IF('DATA ENTRY PAGE (2)'!F28&gt;=0.01, ROUND('DATA ENTRY PAGE (2)'!F28,2),("&lt; " &amp;ROUNDUP('DATA ENTRY PAGE (2)'!F28,2))))</f>
        <v>0.03</v>
      </c>
      <c r="G28" s="182" t="str">
        <f>IF('DATA ENTRY PAGE (2)'!G28=0," ",IF('DATA ENTRY PAGE (2)'!G28&gt;=0.01, ROUND('DATA ENTRY PAGE (2)'!G28,2),("&lt; " &amp;ROUNDUP('DATA ENTRY PAGE (2)'!G28,2))))</f>
        <v xml:space="preserve"> </v>
      </c>
      <c r="H28" s="182" t="str">
        <f>IF('DATA ENTRY PAGE (2)'!H28=0," ",IF('DATA ENTRY PAGE (2)'!H28&gt;=0.01, ROUND('DATA ENTRY PAGE (2)'!H28,2),("&lt; " &amp;ROUNDUP('DATA ENTRY PAGE (2)'!H28,2))))</f>
        <v xml:space="preserve"> </v>
      </c>
      <c r="I28" s="182">
        <f>IF('DATA ENTRY PAGE (2)'!I28=0," ",IF('DATA ENTRY PAGE (2)'!I28&gt;=0.01, ROUND('DATA ENTRY PAGE (2)'!I28,2),("&lt; " &amp;ROUNDUP('DATA ENTRY PAGE (2)'!I28,2))))</f>
        <v>0.01</v>
      </c>
      <c r="J28" s="183" t="str">
        <f>IF('DATA ENTRY PAGE (2)'!J28=0," ",IF('DATA ENTRY PAGE (2)'!J28&gt;=0.01, ROUND('DATA ENTRY PAGE (2)'!J28,2),("&lt; " &amp;ROUNDUP('DATA ENTRY PAGE (2)'!J28,2))))</f>
        <v xml:space="preserve"> </v>
      </c>
      <c r="K28" s="182" t="str">
        <f>IF('DATA ENTRY PAGE (2)'!K28=0," ",IF('DATA ENTRY PAGE (2)'!K28&gt;=0.01, ROUND('DATA ENTRY PAGE (2)'!K28,2),("&lt; " &amp;ROUNDUP('DATA ENTRY PAGE (2)'!K28,2))))</f>
        <v xml:space="preserve"> </v>
      </c>
      <c r="L28" s="184" t="str">
        <f>IF('DATA ENTRY PAGE (2)'!L28=0," ",IF('DATA ENTRY PAGE (2)'!L28&gt;=0.01, ROUND('DATA ENTRY PAGE (2)'!L28,2),("&lt; " &amp;ROUNDUP('DATA ENTRY PAGE (2)'!L28,2))))</f>
        <v xml:space="preserve"> </v>
      </c>
      <c r="M28" s="188" t="str">
        <f>IF('DATA ENTRY PAGE (2)'!M28=0," ",'DATA ENTRY PAGE (2)'!M28)</f>
        <v xml:space="preserve"> </v>
      </c>
      <c r="N28" s="188" t="str">
        <f>IF('DATA ENTRY PAGE (2)'!N28=0," ",'DATA ENTRY PAGE (2)'!N28)</f>
        <v xml:space="preserve"> </v>
      </c>
      <c r="O28" s="189" t="str">
        <f>IF('DATA ENTRY PAGE (2)'!O28=0," ",'DATA ENTRY PAGE (2)'!O28)</f>
        <v xml:space="preserve"> </v>
      </c>
      <c r="P28" s="5"/>
      <c r="W28" s="111"/>
      <c r="X28" s="111"/>
      <c r="Y28" s="111"/>
    </row>
    <row r="29" spans="1:25" ht="24.95" customHeight="1" x14ac:dyDescent="0.35">
      <c r="A29" s="116"/>
      <c r="B29" s="4"/>
      <c r="C29" s="187">
        <f>IF('DATA ENTRY PAGE (2)'!C29=0," ",'DATA ENTRY PAGE (2)'!C29)</f>
        <v>33</v>
      </c>
      <c r="D29" s="216" t="str">
        <f>IF('DATA ENTRY PAGE (2)'!D29=0," ",'DATA ENTRY PAGE (2)'!D29)</f>
        <v>47+12 to 48+74 -Y5-LT(SAA)</v>
      </c>
      <c r="E29" s="187" t="str">
        <f>IF('DATA ENTRY PAGE (2)'!E29=0," ",'DATA ENTRY PAGE (2)'!E29)</f>
        <v>66" RCP</v>
      </c>
      <c r="F29" s="181">
        <f>IF('DATA ENTRY PAGE (2)'!F29=0," ",IF('DATA ENTRY PAGE (2)'!F29&gt;=0.01, ROUND('DATA ENTRY PAGE (2)'!F29,2),("&lt; " &amp;ROUNDUP('DATA ENTRY PAGE (2)'!F29,2))))</f>
        <v>0.25</v>
      </c>
      <c r="G29" s="182" t="str">
        <f>IF('DATA ENTRY PAGE (2)'!G29=0," ",IF('DATA ENTRY PAGE (2)'!G29&gt;=0.01, ROUND('DATA ENTRY PAGE (2)'!G29,2),("&lt; " &amp;ROUNDUP('DATA ENTRY PAGE (2)'!G29,2))))</f>
        <v xml:space="preserve"> </v>
      </c>
      <c r="H29" s="182">
        <f>IF('DATA ENTRY PAGE (2)'!H29=0," ",IF('DATA ENTRY PAGE (2)'!H29&gt;=0.01, ROUND('DATA ENTRY PAGE (2)'!H29,2),("&lt; " &amp;ROUNDUP('DATA ENTRY PAGE (2)'!H29,2))))</f>
        <v>0.05</v>
      </c>
      <c r="I29" s="182">
        <f>IF('DATA ENTRY PAGE (2)'!I29=0," ",IF('DATA ENTRY PAGE (2)'!I29&gt;=0.01, ROUND('DATA ENTRY PAGE (2)'!I29,2),("&lt; " &amp;ROUNDUP('DATA ENTRY PAGE (2)'!I29,2))))</f>
        <v>7.0000000000000007E-2</v>
      </c>
      <c r="J29" s="183" t="str">
        <f>IF('DATA ENTRY PAGE (2)'!J29=0," ",IF('DATA ENTRY PAGE (2)'!J29&gt;=0.01, ROUND('DATA ENTRY PAGE (2)'!J29,2),("&lt; " &amp;ROUNDUP('DATA ENTRY PAGE (2)'!J29,2))))</f>
        <v xml:space="preserve"> </v>
      </c>
      <c r="K29" s="182" t="str">
        <f>IF('DATA ENTRY PAGE (2)'!K29=0," ",IF('DATA ENTRY PAGE (2)'!K29&gt;=0.01, ROUND('DATA ENTRY PAGE (2)'!K29,2),("&lt; " &amp;ROUNDUP('DATA ENTRY PAGE (2)'!K29,2))))</f>
        <v>&lt; 0.01</v>
      </c>
      <c r="L29" s="184" t="str">
        <f>IF('DATA ENTRY PAGE (2)'!L29=0," ",IF('DATA ENTRY PAGE (2)'!L29&gt;=0.01, ROUND('DATA ENTRY PAGE (2)'!L29,2),("&lt; " &amp;ROUNDUP('DATA ENTRY PAGE (2)'!L29,2))))</f>
        <v>&lt; 0.01</v>
      </c>
      <c r="M29" s="188">
        <f>IF('DATA ENTRY PAGE (2)'!M29=0," ",'DATA ENTRY PAGE (2)'!M29)</f>
        <v>251</v>
      </c>
      <c r="N29" s="188">
        <f>IF('DATA ENTRY PAGE (2)'!N29=0," ",'DATA ENTRY PAGE (2)'!N29)</f>
        <v>9</v>
      </c>
      <c r="O29" s="189" t="str">
        <f>IF('DATA ENTRY PAGE (2)'!O29=0," ",'DATA ENTRY PAGE (2)'!O29)</f>
        <v xml:space="preserve"> </v>
      </c>
      <c r="P29" s="5"/>
      <c r="W29" s="111"/>
      <c r="X29" s="111"/>
      <c r="Y29" s="111"/>
    </row>
    <row r="30" spans="1:25" ht="24.95" customHeight="1" x14ac:dyDescent="0.35">
      <c r="A30" s="116"/>
      <c r="B30" s="4"/>
      <c r="C30" s="187">
        <f>IF('DATA ENTRY PAGE (2)'!C30=0," ",'DATA ENTRY PAGE (2)'!C30)</f>
        <v>34</v>
      </c>
      <c r="D30" s="216" t="str">
        <f>IF('DATA ENTRY PAGE (2)'!D30=0," ",'DATA ENTRY PAGE (2)'!D30)</f>
        <v>23+30 to 24+76-Y5RPB-LT</v>
      </c>
      <c r="E30" s="187" t="str">
        <f>IF('DATA ENTRY PAGE (2)'!E30=0," ",'DATA ENTRY PAGE (2)'!E30)</f>
        <v>24" RCP</v>
      </c>
      <c r="F30" s="181">
        <f>IF('DATA ENTRY PAGE (2)'!F30=0," ",IF('DATA ENTRY PAGE (2)'!F30&gt;=0.01, ROUND('DATA ENTRY PAGE (2)'!F30,2),("&lt; " &amp;ROUNDUP('DATA ENTRY PAGE (2)'!F30,2))))</f>
        <v>0.11</v>
      </c>
      <c r="G30" s="182" t="str">
        <f>IF('DATA ENTRY PAGE (2)'!G30=0," ",IF('DATA ENTRY PAGE (2)'!G30&gt;=0.01, ROUND('DATA ENTRY PAGE (2)'!G30,2),("&lt; " &amp;ROUNDUP('DATA ENTRY PAGE (2)'!G30,2))))</f>
        <v xml:space="preserve"> </v>
      </c>
      <c r="H30" s="182">
        <f>IF('DATA ENTRY PAGE (2)'!H30=0," ",IF('DATA ENTRY PAGE (2)'!H30&gt;=0.01, ROUND('DATA ENTRY PAGE (2)'!H30,2),("&lt; " &amp;ROUNDUP('DATA ENTRY PAGE (2)'!H30,2))))</f>
        <v>0.01</v>
      </c>
      <c r="I30" s="182">
        <f>IF('DATA ENTRY PAGE (2)'!I30=0," ",IF('DATA ENTRY PAGE (2)'!I30&gt;=0.01, ROUND('DATA ENTRY PAGE (2)'!I30,2),("&lt; " &amp;ROUNDUP('DATA ENTRY PAGE (2)'!I30,2))))</f>
        <v>7.0000000000000007E-2</v>
      </c>
      <c r="J30" s="183" t="str">
        <f>IF('DATA ENTRY PAGE (2)'!J30=0," ",IF('DATA ENTRY PAGE (2)'!J30&gt;=0.01, ROUND('DATA ENTRY PAGE (2)'!J30,2),("&lt; " &amp;ROUNDUP('DATA ENTRY PAGE (2)'!J30,2))))</f>
        <v xml:space="preserve"> </v>
      </c>
      <c r="K30" s="182" t="str">
        <f>IF('DATA ENTRY PAGE (2)'!K30=0," ",IF('DATA ENTRY PAGE (2)'!K30&gt;=0.01, ROUND('DATA ENTRY PAGE (2)'!K30,2),("&lt; " &amp;ROUNDUP('DATA ENTRY PAGE (2)'!K30,2))))</f>
        <v>&lt; 0.01</v>
      </c>
      <c r="L30" s="184" t="str">
        <f>IF('DATA ENTRY PAGE (2)'!L30=0," ",IF('DATA ENTRY PAGE (2)'!L30&gt;=0.01, ROUND('DATA ENTRY PAGE (2)'!L30,2),("&lt; " &amp;ROUNDUP('DATA ENTRY PAGE (2)'!L30,2))))</f>
        <v>&lt; 0.01</v>
      </c>
      <c r="M30" s="188" t="str">
        <f>IF('DATA ENTRY PAGE (2)'!M30=0," ",'DATA ENTRY PAGE (2)'!M30)</f>
        <v xml:space="preserve"> </v>
      </c>
      <c r="N30" s="188" t="str">
        <f>IF('DATA ENTRY PAGE (2)'!N30=0," ",'DATA ENTRY PAGE (2)'!N30)</f>
        <v xml:space="preserve"> </v>
      </c>
      <c r="O30" s="189" t="str">
        <f>IF('DATA ENTRY PAGE (2)'!O30=0," ",'DATA ENTRY PAGE (2)'!O30)</f>
        <v xml:space="preserve"> </v>
      </c>
      <c r="P30" s="5"/>
      <c r="W30" s="111"/>
      <c r="X30" s="111"/>
      <c r="Y30" s="111"/>
    </row>
    <row r="31" spans="1:25" ht="24.95" customHeight="1" x14ac:dyDescent="0.35">
      <c r="A31" s="116"/>
      <c r="B31" s="4"/>
      <c r="C31" s="187">
        <f>IF('DATA ENTRY PAGE (2)'!C31=0," ",'DATA ENTRY PAGE (2)'!C31)</f>
        <v>35</v>
      </c>
      <c r="D31" s="216" t="str">
        <f>IF('DATA ENTRY PAGE (2)'!D31=0," ",'DATA ENTRY PAGE (2)'!D31)</f>
        <v>47+58 to 49+64-Y5-RT(SAA,SAB)</v>
      </c>
      <c r="E31" s="187" t="str">
        <f>IF('DATA ENTRY PAGE (2)'!E31=0," ",'DATA ENTRY PAGE (2)'!E31)</f>
        <v>ROADWAY FILL</v>
      </c>
      <c r="F31" s="181" t="str">
        <f>IF('DATA ENTRY PAGE (2)'!F31=0," ",IF('DATA ENTRY PAGE (2)'!F31&gt;=0.01, ROUND('DATA ENTRY PAGE (2)'!F31,2),("&lt; " &amp;ROUNDUP('DATA ENTRY PAGE (2)'!F31,2))))</f>
        <v xml:space="preserve"> </v>
      </c>
      <c r="G31" s="182" t="str">
        <f>IF('DATA ENTRY PAGE (2)'!G31=0," ",IF('DATA ENTRY PAGE (2)'!G31&gt;=0.01, ROUND('DATA ENTRY PAGE (2)'!G31,2),("&lt; " &amp;ROUNDUP('DATA ENTRY PAGE (2)'!G31,2))))</f>
        <v xml:space="preserve"> </v>
      </c>
      <c r="H31" s="182" t="str">
        <f>IF('DATA ENTRY PAGE (2)'!H31=0," ",IF('DATA ENTRY PAGE (2)'!H31&gt;=0.01, ROUND('DATA ENTRY PAGE (2)'!H31,2),("&lt; " &amp;ROUNDUP('DATA ENTRY PAGE (2)'!H31,2))))</f>
        <v xml:space="preserve"> </v>
      </c>
      <c r="I31" s="182" t="str">
        <f>IF('DATA ENTRY PAGE (2)'!I31=0," ",IF('DATA ENTRY PAGE (2)'!I31&gt;=0.01, ROUND('DATA ENTRY PAGE (2)'!I31,2),("&lt; " &amp;ROUNDUP('DATA ENTRY PAGE (2)'!I31,2))))</f>
        <v xml:space="preserve"> </v>
      </c>
      <c r="J31" s="183" t="str">
        <f>IF('DATA ENTRY PAGE (2)'!J31=0," ",IF('DATA ENTRY PAGE (2)'!J31&gt;=0.01, ROUND('DATA ENTRY PAGE (2)'!J31,2),("&lt; " &amp;ROUNDUP('DATA ENTRY PAGE (2)'!J31,2))))</f>
        <v xml:space="preserve"> </v>
      </c>
      <c r="K31" s="182">
        <f>IF('DATA ENTRY PAGE (2)'!K31=0," ",IF('DATA ENTRY PAGE (2)'!K31&gt;=0.01, ROUND('DATA ENTRY PAGE (2)'!K31,2),("&lt; " &amp;ROUNDUP('DATA ENTRY PAGE (2)'!K31,2))))</f>
        <v>0.04</v>
      </c>
      <c r="L31" s="184" t="str">
        <f>IF('DATA ENTRY PAGE (2)'!L31=0," ",IF('DATA ENTRY PAGE (2)'!L31&gt;=0.01, ROUND('DATA ENTRY PAGE (2)'!L31,2),("&lt; " &amp;ROUNDUP('DATA ENTRY PAGE (2)'!L31,2))))</f>
        <v xml:space="preserve"> </v>
      </c>
      <c r="M31" s="188">
        <f>IF('DATA ENTRY PAGE (2)'!M31=0," ",'DATA ENTRY PAGE (2)'!M31)</f>
        <v>304</v>
      </c>
      <c r="N31" s="188" t="str">
        <f>IF('DATA ENTRY PAGE (2)'!N31=0," ",'DATA ENTRY PAGE (2)'!N31)</f>
        <v xml:space="preserve"> </v>
      </c>
      <c r="O31" s="189" t="str">
        <f>IF('DATA ENTRY PAGE (2)'!O31=0," ",'DATA ENTRY PAGE (2)'!O31)</f>
        <v xml:space="preserve"> </v>
      </c>
      <c r="P31" s="5"/>
      <c r="W31" s="111"/>
      <c r="X31" s="111"/>
      <c r="Y31" s="111"/>
    </row>
    <row r="32" spans="1:25" ht="24.95" customHeight="1" x14ac:dyDescent="0.35">
      <c r="A32" s="116"/>
      <c r="B32" s="4"/>
      <c r="C32" s="187" t="str">
        <f>IF('DATA ENTRY PAGE (2)'!C32=0," ",'DATA ENTRY PAGE (2)'!C32)</f>
        <v xml:space="preserve"> </v>
      </c>
      <c r="D32" s="216" t="str">
        <f>IF('DATA ENTRY PAGE (2)'!D32=0," ",'DATA ENTRY PAGE (2)'!D32)</f>
        <v xml:space="preserve"> </v>
      </c>
      <c r="E32" s="187" t="str">
        <f>IF('DATA ENTRY PAGE (2)'!E32=0," ",'DATA ENTRY PAGE (2)'!E32)</f>
        <v>STABILIZATION</v>
      </c>
      <c r="F32" s="181" t="str">
        <f>IF('DATA ENTRY PAGE (2)'!F32=0," ",IF('DATA ENTRY PAGE (2)'!F32&gt;=0.01, ROUND('DATA ENTRY PAGE (2)'!F32,2),("&lt; " &amp;ROUNDUP('DATA ENTRY PAGE (2)'!F32,2))))</f>
        <v xml:space="preserve"> </v>
      </c>
      <c r="G32" s="182" t="str">
        <f>IF('DATA ENTRY PAGE (2)'!G32=0," ",IF('DATA ENTRY PAGE (2)'!G32&gt;=0.01, ROUND('DATA ENTRY PAGE (2)'!G32,2),("&lt; " &amp;ROUNDUP('DATA ENTRY PAGE (2)'!G32,2))))</f>
        <v xml:space="preserve"> </v>
      </c>
      <c r="H32" s="182" t="str">
        <f>IF('DATA ENTRY PAGE (2)'!H32=0," ",IF('DATA ENTRY PAGE (2)'!H32&gt;=0.01, ROUND('DATA ENTRY PAGE (2)'!H32,2),("&lt; " &amp;ROUNDUP('DATA ENTRY PAGE (2)'!H32,2))))</f>
        <v xml:space="preserve"> </v>
      </c>
      <c r="I32" s="182" t="str">
        <f>IF('DATA ENTRY PAGE (2)'!I32=0," ",IF('DATA ENTRY PAGE (2)'!I32&gt;=0.01, ROUND('DATA ENTRY PAGE (2)'!I32,2),("&lt; " &amp;ROUNDUP('DATA ENTRY PAGE (2)'!I32,2))))</f>
        <v xml:space="preserve"> </v>
      </c>
      <c r="J32" s="183" t="str">
        <f>IF('DATA ENTRY PAGE (2)'!J32=0," ",IF('DATA ENTRY PAGE (2)'!J32&gt;=0.01, ROUND('DATA ENTRY PAGE (2)'!J32,2),("&lt; " &amp;ROUNDUP('DATA ENTRY PAGE (2)'!J32,2))))</f>
        <v xml:space="preserve"> </v>
      </c>
      <c r="K32" s="182" t="str">
        <f>IF('DATA ENTRY PAGE (2)'!K32=0," ",IF('DATA ENTRY PAGE (2)'!K32&gt;=0.01, ROUND('DATA ENTRY PAGE (2)'!K32,2),("&lt; " &amp;ROUNDUP('DATA ENTRY PAGE (2)'!K32,2))))</f>
        <v>&lt; 0.01</v>
      </c>
      <c r="L32" s="184" t="str">
        <f>IF('DATA ENTRY PAGE (2)'!L32=0," ",IF('DATA ENTRY PAGE (2)'!L32&gt;=0.01, ROUND('DATA ENTRY PAGE (2)'!L32,2),("&lt; " &amp;ROUNDUP('DATA ENTRY PAGE (2)'!L32,2))))</f>
        <v>&lt; 0.01</v>
      </c>
      <c r="M32" s="188">
        <f>IF('DATA ENTRY PAGE (2)'!M32=0," ",'DATA ENTRY PAGE (2)'!M32)</f>
        <v>35</v>
      </c>
      <c r="N32" s="188">
        <f>IF('DATA ENTRY PAGE (2)'!N32=0," ",'DATA ENTRY PAGE (2)'!N32)</f>
        <v>24</v>
      </c>
      <c r="O32" s="189" t="str">
        <f>IF('DATA ENTRY PAGE (2)'!O32=0," ",'DATA ENTRY PAGE (2)'!O32)</f>
        <v xml:space="preserve"> </v>
      </c>
      <c r="P32" s="5"/>
      <c r="W32" s="111"/>
      <c r="X32" s="111"/>
      <c r="Y32" s="111"/>
    </row>
    <row r="33" spans="1:25" ht="24.95" customHeight="1" x14ac:dyDescent="0.35">
      <c r="A33" s="116"/>
      <c r="B33" s="4"/>
      <c r="C33" s="187">
        <f>IF('DATA ENTRY PAGE (2)'!C33=0," ",'DATA ENTRY PAGE (2)'!C33)</f>
        <v>35</v>
      </c>
      <c r="D33" s="216" t="str">
        <f>IF('DATA ENTRY PAGE (2)'!D33=0," ",'DATA ENTRY PAGE (2)'!D33)</f>
        <v>197+97 to 200+02-L-LT(SAA)</v>
      </c>
      <c r="E33" s="187" t="str">
        <f>IF('DATA ENTRY PAGE (2)'!E33=0," ",'DATA ENTRY PAGE (2)'!E33)</f>
        <v>ROADWAY FILL</v>
      </c>
      <c r="F33" s="181" t="str">
        <f>IF('DATA ENTRY PAGE (2)'!F33=0," ",IF('DATA ENTRY PAGE (2)'!F33&gt;=0.01, ROUND('DATA ENTRY PAGE (2)'!F33,2),("&lt; " &amp;ROUNDUP('DATA ENTRY PAGE (2)'!F33,2))))</f>
        <v xml:space="preserve"> </v>
      </c>
      <c r="G33" s="182" t="str">
        <f>IF('DATA ENTRY PAGE (2)'!G33=0," ",IF('DATA ENTRY PAGE (2)'!G33&gt;=0.01, ROUND('DATA ENTRY PAGE (2)'!G33,2),("&lt; " &amp;ROUNDUP('DATA ENTRY PAGE (2)'!G33,2))))</f>
        <v xml:space="preserve"> </v>
      </c>
      <c r="H33" s="182" t="str">
        <f>IF('DATA ENTRY PAGE (2)'!H33=0," ",IF('DATA ENTRY PAGE (2)'!H33&gt;=0.01, ROUND('DATA ENTRY PAGE (2)'!H33,2),("&lt; " &amp;ROUNDUP('DATA ENTRY PAGE (2)'!H33,2))))</f>
        <v xml:space="preserve"> </v>
      </c>
      <c r="I33" s="182" t="str">
        <f>IF('DATA ENTRY PAGE (2)'!I33=0," ",IF('DATA ENTRY PAGE (2)'!I33&gt;=0.01, ROUND('DATA ENTRY PAGE (2)'!I33,2),("&lt; " &amp;ROUNDUP('DATA ENTRY PAGE (2)'!I33,2))))</f>
        <v xml:space="preserve"> </v>
      </c>
      <c r="J33" s="183" t="str">
        <f>IF('DATA ENTRY PAGE (2)'!J33=0," ",IF('DATA ENTRY PAGE (2)'!J33&gt;=0.01, ROUND('DATA ENTRY PAGE (2)'!J33,2),("&lt; " &amp;ROUNDUP('DATA ENTRY PAGE (2)'!J33,2))))</f>
        <v xml:space="preserve"> </v>
      </c>
      <c r="K33" s="182">
        <f>IF('DATA ENTRY PAGE (2)'!K33=0," ",IF('DATA ENTRY PAGE (2)'!K33&gt;=0.01, ROUND('DATA ENTRY PAGE (2)'!K33,2),("&lt; " &amp;ROUNDUP('DATA ENTRY PAGE (2)'!K33,2))))</f>
        <v>0.04</v>
      </c>
      <c r="L33" s="184" t="str">
        <f>IF('DATA ENTRY PAGE (2)'!L33=0," ",IF('DATA ENTRY PAGE (2)'!L33&gt;=0.01, ROUND('DATA ENTRY PAGE (2)'!L33,2),("&lt; " &amp;ROUNDUP('DATA ENTRY PAGE (2)'!L33,2))))</f>
        <v>&lt; 0.01</v>
      </c>
      <c r="M33" s="188">
        <f>IF('DATA ENTRY PAGE (2)'!M33=0," ",'DATA ENTRY PAGE (2)'!M33)</f>
        <v>226</v>
      </c>
      <c r="N33" s="188">
        <f>IF('DATA ENTRY PAGE (2)'!N33=0," ",'DATA ENTRY PAGE (2)'!N33)</f>
        <v>40</v>
      </c>
      <c r="O33" s="189" t="str">
        <f>IF('DATA ENTRY PAGE (2)'!O33=0," ",'DATA ENTRY PAGE (2)'!O33)</f>
        <v xml:space="preserve"> </v>
      </c>
      <c r="P33" s="5"/>
      <c r="W33" s="111"/>
      <c r="X33" s="111"/>
      <c r="Y33" s="111"/>
    </row>
    <row r="34" spans="1:25" ht="24.95" customHeight="1" thickBot="1" x14ac:dyDescent="0.4">
      <c r="A34" s="116"/>
      <c r="B34" s="4"/>
      <c r="C34" s="190" t="str">
        <f>IF('DATA ENTRY PAGE (2)'!C34=0," ",'DATA ENTRY PAGE (2)'!C34)</f>
        <v xml:space="preserve"> </v>
      </c>
      <c r="D34" s="190" t="str">
        <f>IF('DATA ENTRY PAGE (2)'!D34=0," ",'DATA ENTRY PAGE (2)'!D34)</f>
        <v xml:space="preserve"> </v>
      </c>
      <c r="E34" s="190" t="str">
        <f>IF('DATA ENTRY PAGE (2)'!E34=0," ",'DATA ENTRY PAGE (2)'!E34)</f>
        <v xml:space="preserve"> </v>
      </c>
      <c r="F34" s="181" t="str">
        <f>IF('DATA ENTRY PAGE (2)'!F34=0," ",IF('DATA ENTRY PAGE (2)'!F34&gt;=0.01, ROUND('DATA ENTRY PAGE (2)'!F34,2),("&lt; " &amp;ROUNDUP('DATA ENTRY PAGE (2)'!F34,2))))</f>
        <v xml:space="preserve"> </v>
      </c>
      <c r="G34" s="182" t="str">
        <f>IF('DATA ENTRY PAGE (2)'!G34=0," ",IF('DATA ENTRY PAGE (2)'!G34&gt;=0.01, ROUND('DATA ENTRY PAGE (2)'!G34,2),("&lt; " &amp;ROUNDUP('DATA ENTRY PAGE (2)'!G34,2))))</f>
        <v xml:space="preserve"> </v>
      </c>
      <c r="H34" s="182" t="str">
        <f>IF('DATA ENTRY PAGE (2)'!H34=0," ",IF('DATA ENTRY PAGE (2)'!H34&gt;=0.01, ROUND('DATA ENTRY PAGE (2)'!H34,2),("&lt; " &amp;ROUNDUP('DATA ENTRY PAGE (2)'!H34,2))))</f>
        <v xml:space="preserve"> </v>
      </c>
      <c r="I34" s="182" t="str">
        <f>IF('DATA ENTRY PAGE (2)'!I34=0," ",IF('DATA ENTRY PAGE (2)'!I34&gt;=0.01, ROUND('DATA ENTRY PAGE (2)'!I34,2),("&lt; " &amp;ROUNDUP('DATA ENTRY PAGE (2)'!I34,2))))</f>
        <v xml:space="preserve"> </v>
      </c>
      <c r="J34" s="183" t="str">
        <f>IF('DATA ENTRY PAGE (2)'!J34=0," ",IF('DATA ENTRY PAGE (2)'!J34&gt;=0.01, ROUND('DATA ENTRY PAGE (2)'!J34,2),("&lt; " &amp;ROUNDUP('DATA ENTRY PAGE (2)'!J34,2))))</f>
        <v xml:space="preserve"> </v>
      </c>
      <c r="K34" s="182" t="str">
        <f>IF('DATA ENTRY PAGE (2)'!K34=0," ",IF('DATA ENTRY PAGE (2)'!K34&gt;=0.01, ROUND('DATA ENTRY PAGE (2)'!K34,2),("&lt; " &amp;ROUNDUP('DATA ENTRY PAGE (2)'!K34,2))))</f>
        <v xml:space="preserve"> </v>
      </c>
      <c r="L34" s="184" t="str">
        <f>IF('DATA ENTRY PAGE (2)'!L34=0," ",IF('DATA ENTRY PAGE (2)'!L34&gt;=0.01, ROUND('DATA ENTRY PAGE (2)'!L34,2),("&lt; " &amp;ROUNDUP('DATA ENTRY PAGE (2)'!L34,2))))</f>
        <v xml:space="preserve"> </v>
      </c>
      <c r="M34" s="191" t="str">
        <f>IF('DATA ENTRY PAGE (2)'!M34=0," ",'DATA ENTRY PAGE (2)'!M34)</f>
        <v xml:space="preserve"> </v>
      </c>
      <c r="N34" s="191" t="str">
        <f>IF('DATA ENTRY PAGE (2)'!N34=0," ",'DATA ENTRY PAGE (2)'!N34)</f>
        <v xml:space="preserve"> </v>
      </c>
      <c r="O34" s="192" t="str">
        <f>IF('DATA ENTRY PAGE (2)'!O34=0," ",'DATA ENTRY PAGE (2)'!O34)</f>
        <v xml:space="preserve"> </v>
      </c>
      <c r="P34" s="5"/>
      <c r="W34" s="111"/>
      <c r="X34" s="111"/>
      <c r="Y34" s="111"/>
    </row>
    <row r="35" spans="1:25" ht="24.95" customHeight="1" thickTop="1" thickBot="1" x14ac:dyDescent="0.4">
      <c r="A35" s="116"/>
      <c r="B35" s="4"/>
      <c r="C35" s="193" t="s">
        <v>45</v>
      </c>
      <c r="D35" s="134"/>
      <c r="E35" s="134"/>
      <c r="F35" s="194">
        <f>IF(SUM('DATA ENTRY PAGE (2)'!F11:'DATA ENTRY PAGE (2)'!F34)=0," ",IF(SUM('DATA ENTRY PAGE (2)'!F11:'DATA ENTRY PAGE (2)'!F34)&gt;=0.01, ROUND(SUM('DATA ENTRY PAGE (2)'!F11:'DATA ENTRY PAGE (2)'!F34),2),("&lt; " &amp;ROUNDUP(SUM('DATA ENTRY PAGE (2)'!F11:'DATA ENTRY PAGE (2)'!F34),2))))</f>
        <v>4.51</v>
      </c>
      <c r="G35" s="195">
        <f>IF(SUM('DATA ENTRY PAGE (2)'!G11:'DATA ENTRY PAGE (2)'!G34)=0," ",IF(SUM('DATA ENTRY PAGE (2)'!G11:'DATA ENTRY PAGE (2)'!G34)&gt;=0.01, ROUND(SUM('DATA ENTRY PAGE (2)'!G11:'DATA ENTRY PAGE (2)'!G34),2),("&lt; " &amp;ROUNDUP(SUM('DATA ENTRY PAGE (2)'!G11:'DATA ENTRY PAGE (2)'!G34),2))))</f>
        <v>0.03</v>
      </c>
      <c r="H35" s="195">
        <f>IF(SUM('DATA ENTRY PAGE (2)'!H11:'DATA ENTRY PAGE (2)'!H34)=0," ",IF(SUM('DATA ENTRY PAGE (2)'!H11:'DATA ENTRY PAGE (2)'!H34)&gt;=0.01, ROUND(SUM('DATA ENTRY PAGE (2)'!H11:'DATA ENTRY PAGE (2)'!H34),2),("&lt; " &amp;ROUNDUP(SUM('DATA ENTRY PAGE (2)'!H11:'DATA ENTRY PAGE (2)'!H34),2))))</f>
        <v>0.11</v>
      </c>
      <c r="I35" s="195">
        <f>IF(SUM('DATA ENTRY PAGE (2)'!I11:'DATA ENTRY PAGE (2)'!I34)=0," ",IF(SUM('DATA ENTRY PAGE (2)'!I11:'DATA ENTRY PAGE (2)'!I34)&gt;=0.01, ROUND(SUM('DATA ENTRY PAGE (2)'!I11:'DATA ENTRY PAGE (2)'!I34),2),("&lt; " &amp;ROUNDUP(SUM('DATA ENTRY PAGE (2)'!I11:'DATA ENTRY PAGE (2)'!I34),2))))</f>
        <v>0.74</v>
      </c>
      <c r="J35" s="196" t="str">
        <f>IF(SUM('DATA ENTRY PAGE (2)'!J11:'DATA ENTRY PAGE (2)'!J34)=0," ",IF(SUM('DATA ENTRY PAGE (2)'!J11:'DATA ENTRY PAGE (2)'!J34)&gt;=0.01, ROUND(SUM('DATA ENTRY PAGE (2)'!J11:'DATA ENTRY PAGE (2)'!J34),2),("&lt; " &amp;ROUNDUP(SUM('DATA ENTRY PAGE (2)'!J11:'DATA ENTRY PAGE (2)'!J34),2))))</f>
        <v xml:space="preserve"> </v>
      </c>
      <c r="K35" s="195">
        <f>IF(SUM('DATA ENTRY PAGE (2)'!K11:'DATA ENTRY PAGE (2)'!K34)=0," ",IF(SUM('DATA ENTRY PAGE (2)'!K11:'DATA ENTRY PAGE (2)'!K34)&gt;=0.01, ROUND(SUM('DATA ENTRY PAGE (2)'!K11:'DATA ENTRY PAGE (2)'!K34),2),("&lt; " &amp;ROUNDUP(SUM('DATA ENTRY PAGE (2)'!K11:'DATA ENTRY PAGE (2)'!K34),2))))</f>
        <v>2.2200000000000002</v>
      </c>
      <c r="L35" s="195">
        <f>IF(SUM('DATA ENTRY PAGE (2)'!L11:'DATA ENTRY PAGE (2)'!L34)=0," ",IF(SUM('DATA ENTRY PAGE (2)'!L11:'DATA ENTRY PAGE (2)'!L34)&gt;=0.01, ROUND(SUM('DATA ENTRY PAGE (2)'!L11:'DATA ENTRY PAGE (2)'!L34),2),("&lt; " &amp;ROUNDUP(SUM('DATA ENTRY PAGE (2)'!L11:'DATA ENTRY PAGE (2)'!L34),2))))</f>
        <v>0.03</v>
      </c>
      <c r="M35" s="197">
        <f t="shared" ref="M35:O35" si="0">SUM(M11:M34)</f>
        <v>3329</v>
      </c>
      <c r="N35" s="197">
        <f t="shared" si="0"/>
        <v>287</v>
      </c>
      <c r="O35" s="198">
        <f t="shared" si="0"/>
        <v>0</v>
      </c>
      <c r="P35" s="5"/>
      <c r="W35" s="111"/>
    </row>
    <row r="36" spans="1:25" ht="9" customHeight="1" x14ac:dyDescent="0.35">
      <c r="B36" s="4"/>
      <c r="C36" s="1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5"/>
      <c r="W36" s="111"/>
    </row>
    <row r="37" spans="1:25" ht="6.75" customHeight="1" x14ac:dyDescent="0.35">
      <c r="B37" s="4"/>
      <c r="C37" s="18"/>
      <c r="D37" s="14"/>
      <c r="E37" s="14"/>
      <c r="F37" s="18"/>
      <c r="G37" s="18"/>
      <c r="H37" s="18"/>
      <c r="I37" s="18"/>
      <c r="J37" s="18"/>
      <c r="K37" s="18"/>
      <c r="L37" s="18"/>
      <c r="M37" s="118"/>
      <c r="N37" s="18"/>
      <c r="O37" s="18"/>
      <c r="P37" s="5"/>
      <c r="W37" s="111"/>
    </row>
    <row r="38" spans="1:25" ht="34.5" customHeight="1" thickBot="1" x14ac:dyDescent="0.9">
      <c r="B38" s="119"/>
      <c r="C38" s="111" t="s">
        <v>46</v>
      </c>
      <c r="D38"/>
      <c r="E38"/>
      <c r="L38" s="305"/>
      <c r="M38" s="306"/>
      <c r="N38" s="306"/>
      <c r="O38" s="306"/>
      <c r="P38" s="307"/>
      <c r="W38" s="111"/>
    </row>
    <row r="39" spans="1:25" ht="24" customHeight="1" x14ac:dyDescent="0.4">
      <c r="A39" s="316"/>
      <c r="B39" s="4"/>
      <c r="C39" s="133" t="s">
        <v>44</v>
      </c>
      <c r="D39"/>
      <c r="E39"/>
      <c r="L39" s="209"/>
      <c r="M39" s="2"/>
      <c r="N39" s="2"/>
      <c r="O39" s="2"/>
      <c r="P39" s="3"/>
    </row>
    <row r="40" spans="1:25" ht="24" customHeight="1" x14ac:dyDescent="0.35">
      <c r="A40" s="316"/>
      <c r="B40" s="4"/>
      <c r="C40" s="317" t="str">
        <f>IF('DATA ENTRY PAGE (2)'!C40:J40 = 0," ",'DATA ENTRY PAGE (2)'!C40:J40)</f>
        <v xml:space="preserve"> </v>
      </c>
      <c r="D40" s="317"/>
      <c r="E40" s="317"/>
      <c r="F40" s="317"/>
      <c r="G40" s="317"/>
      <c r="H40" s="317"/>
      <c r="I40" s="317"/>
      <c r="J40" s="317"/>
      <c r="L40" s="311" t="s">
        <v>22</v>
      </c>
      <c r="M40" s="312"/>
      <c r="N40" s="312"/>
      <c r="O40" s="312"/>
      <c r="P40" s="313"/>
    </row>
    <row r="41" spans="1:25" ht="24" customHeight="1" x14ac:dyDescent="0.35">
      <c r="A41" s="316"/>
      <c r="B41" s="4"/>
      <c r="C41" s="317" t="str">
        <f>IF('DATA ENTRY PAGE (2)'!C41:J41 = 0," ",'DATA ENTRY PAGE (2)'!C41:J41)</f>
        <v>Site 23: Wetland no longer impacted.</v>
      </c>
      <c r="D41" s="317"/>
      <c r="E41" s="317"/>
      <c r="F41" s="317"/>
      <c r="G41" s="317"/>
      <c r="H41" s="317"/>
      <c r="I41" s="317"/>
      <c r="J41" s="317"/>
      <c r="L41" s="311" t="s">
        <v>16</v>
      </c>
      <c r="M41" s="314"/>
      <c r="N41" s="314"/>
      <c r="O41" s="314"/>
      <c r="P41" s="315"/>
    </row>
    <row r="42" spans="1:25" ht="24" customHeight="1" x14ac:dyDescent="0.35">
      <c r="A42" s="316"/>
      <c r="B42" s="4"/>
      <c r="C42" s="317" t="str">
        <f>IF('DATA ENTRY PAGE (2)'!C42:J42 = 0," ",'DATA ENTRY PAGE (2)'!C42:J42)</f>
        <v xml:space="preserve"> </v>
      </c>
      <c r="D42" s="317"/>
      <c r="E42" s="317"/>
      <c r="F42" s="317"/>
      <c r="G42" s="317"/>
      <c r="H42" s="317"/>
      <c r="I42" s="317"/>
      <c r="J42" s="317"/>
      <c r="L42" s="308" t="str">
        <f>IF('DATA ENTRY PAGE (2)'!L42:P42 &lt;&gt; 0, 'DATA ENTRY PAGE (2)'!L42:P42, " ")</f>
        <v>12/3/2019</v>
      </c>
      <c r="M42" s="309"/>
      <c r="N42" s="309"/>
      <c r="O42" s="309"/>
      <c r="P42" s="310"/>
    </row>
    <row r="43" spans="1:25" ht="24" customHeight="1" x14ac:dyDescent="0.35">
      <c r="A43" s="316"/>
      <c r="B43" s="4"/>
      <c r="C43" s="317" t="str">
        <f>IF('DATA ENTRY PAGE (2)'!C43:J43 = 0," ",'DATA ENTRY PAGE (2)'!C43:J43)</f>
        <v xml:space="preserve"> </v>
      </c>
      <c r="D43" s="317"/>
      <c r="E43" s="317"/>
      <c r="F43" s="317"/>
      <c r="G43" s="317"/>
      <c r="H43" s="317"/>
      <c r="I43" s="317"/>
      <c r="J43" s="317"/>
      <c r="L43" s="308" t="str">
        <f>IF('DATA ENTRY PAGE (2)'!L43:P43 &lt;&gt; 0, 'DATA ENTRY PAGE (2)'!L43:P43, " ")</f>
        <v>WAKE COUNTY</v>
      </c>
      <c r="M43" s="309"/>
      <c r="N43" s="309"/>
      <c r="O43" s="309"/>
      <c r="P43" s="310"/>
    </row>
    <row r="44" spans="1:25" ht="24" customHeight="1" x14ac:dyDescent="0.35">
      <c r="A44" s="316"/>
      <c r="B44" s="4"/>
      <c r="C44" s="317" t="str">
        <f>IF('DATA ENTRY PAGE (2)'!C44:J44 = 0," ",'DATA ENTRY PAGE (2)'!C44:J44)</f>
        <v xml:space="preserve"> </v>
      </c>
      <c r="D44" s="317"/>
      <c r="E44" s="317"/>
      <c r="F44" s="317"/>
      <c r="G44" s="317"/>
      <c r="H44" s="317"/>
      <c r="I44" s="317"/>
      <c r="J44" s="317"/>
      <c r="L44" s="308" t="str">
        <f>IF('DATA ENTRY PAGE (2)'!L44:P44 &lt;&gt; 0, 'DATA ENTRY PAGE (2)'!L44:P44, " ")</f>
        <v>R-2721</v>
      </c>
      <c r="M44" s="309"/>
      <c r="N44" s="309"/>
      <c r="O44" s="309"/>
      <c r="P44" s="310"/>
    </row>
    <row r="45" spans="1:25" ht="24" customHeight="1" x14ac:dyDescent="0.35">
      <c r="A45" s="316"/>
      <c r="B45" s="4"/>
      <c r="C45" s="317" t="str">
        <f>IF('DATA ENTRY PAGE (2)'!C45:J45 = 0," ",'DATA ENTRY PAGE (2)'!C45:J45)</f>
        <v xml:space="preserve"> </v>
      </c>
      <c r="D45" s="317"/>
      <c r="E45" s="317"/>
      <c r="F45" s="317"/>
      <c r="G45" s="317"/>
      <c r="H45" s="317"/>
      <c r="I45" s="317"/>
      <c r="J45" s="317"/>
      <c r="L45" s="308" t="str">
        <f>IF('DATA ENTRY PAGE (2)'!L45:P45 &lt;&gt; 0, 'DATA ENTRY PAGE (2)'!L45:P45, " ")</f>
        <v>6.401078</v>
      </c>
      <c r="M45" s="309"/>
      <c r="N45" s="309"/>
      <c r="O45" s="309"/>
      <c r="P45" s="310"/>
    </row>
    <row r="46" spans="1:25" ht="24" customHeight="1" thickBot="1" x14ac:dyDescent="0.4">
      <c r="A46" s="316"/>
      <c r="B46" s="208" t="s">
        <v>50</v>
      </c>
      <c r="C46" s="20"/>
      <c r="D46" s="112"/>
      <c r="E46" s="112"/>
      <c r="F46" s="9"/>
      <c r="G46" s="9"/>
      <c r="H46" s="9"/>
      <c r="I46" s="9"/>
      <c r="J46" s="9"/>
      <c r="K46" s="10"/>
      <c r="L46" s="45" t="s">
        <v>37</v>
      </c>
      <c r="M46" s="199">
        <f>'DATA ENTRY PAGE (2)'!M46</f>
        <v>116</v>
      </c>
      <c r="N46" s="16" t="s">
        <v>43</v>
      </c>
      <c r="O46" s="16">
        <f>'DATA ENTRY PAGE (2)'!O46</f>
        <v>119</v>
      </c>
      <c r="P46" s="22"/>
    </row>
    <row r="50" spans="3:11" ht="30" x14ac:dyDescent="0.4">
      <c r="E50" s="121" t="s">
        <v>52</v>
      </c>
    </row>
    <row r="52" spans="3:11" ht="25.5" x14ac:dyDescent="0.35">
      <c r="E52" s="120" t="s">
        <v>47</v>
      </c>
    </row>
    <row r="54" spans="3:11" ht="30" x14ac:dyDescent="0.4">
      <c r="C54" s="121"/>
      <c r="K54" s="32"/>
    </row>
    <row r="55" spans="3:11" x14ac:dyDescent="0.35">
      <c r="C55" s="111"/>
    </row>
    <row r="75" spans="7:14" ht="61.5" x14ac:dyDescent="0.85">
      <c r="G75" s="300"/>
      <c r="H75" s="300"/>
      <c r="I75" s="300"/>
      <c r="J75" s="300"/>
      <c r="K75" s="300"/>
      <c r="L75" s="300"/>
      <c r="M75" s="300"/>
      <c r="N75" s="122"/>
    </row>
    <row r="76" spans="7:14" ht="33" x14ac:dyDescent="0.45">
      <c r="G76" s="33"/>
      <c r="H76" s="33"/>
      <c r="I76" s="33"/>
      <c r="J76" s="33"/>
      <c r="K76" s="33"/>
      <c r="L76" s="33"/>
      <c r="M76" s="33"/>
      <c r="N76" s="33"/>
    </row>
    <row r="77" spans="7:14" ht="27.75" x14ac:dyDescent="0.4">
      <c r="G77" s="299"/>
      <c r="H77" s="299"/>
      <c r="I77" s="299"/>
      <c r="J77" s="299"/>
      <c r="K77" s="299"/>
      <c r="L77" s="299"/>
      <c r="M77" s="299"/>
      <c r="N77" s="32"/>
    </row>
    <row r="78" spans="7:14" ht="27.75" x14ac:dyDescent="0.4">
      <c r="G78" s="299"/>
      <c r="H78" s="299"/>
      <c r="I78" s="299"/>
      <c r="J78" s="299"/>
      <c r="K78" s="299"/>
      <c r="L78" s="299"/>
      <c r="M78" s="299"/>
      <c r="N78" s="32"/>
    </row>
    <row r="79" spans="7:14" ht="27.75" x14ac:dyDescent="0.4">
      <c r="G79" s="299"/>
      <c r="H79" s="299"/>
      <c r="I79" s="299"/>
      <c r="J79" s="299"/>
      <c r="K79" s="299"/>
      <c r="L79" s="299"/>
      <c r="M79" s="299"/>
      <c r="N79" s="32"/>
    </row>
    <row r="80" spans="7:14" ht="27.75" x14ac:dyDescent="0.4">
      <c r="G80" s="299"/>
      <c r="H80" s="299"/>
      <c r="I80" s="299"/>
      <c r="J80" s="299"/>
      <c r="K80" s="299"/>
      <c r="L80" s="299"/>
      <c r="M80" s="299"/>
      <c r="N80" s="32"/>
    </row>
    <row r="81" spans="7:14" ht="27.75" x14ac:dyDescent="0.4">
      <c r="G81" s="299"/>
      <c r="H81" s="299"/>
      <c r="I81" s="299"/>
      <c r="J81" s="299"/>
      <c r="K81" s="299"/>
      <c r="L81" s="299"/>
      <c r="M81" s="299"/>
      <c r="N81" s="32"/>
    </row>
    <row r="82" spans="7:14" ht="27.75" x14ac:dyDescent="0.4">
      <c r="G82" s="299"/>
      <c r="H82" s="299"/>
      <c r="I82" s="299"/>
      <c r="J82" s="299"/>
      <c r="K82" s="299"/>
      <c r="L82" s="299"/>
      <c r="M82" s="299"/>
      <c r="N82" s="32"/>
    </row>
    <row r="83" spans="7:14" x14ac:dyDescent="0.35">
      <c r="G83" s="14"/>
      <c r="H83" s="34"/>
      <c r="I83" s="34"/>
      <c r="J83" s="14"/>
      <c r="K83" s="14"/>
      <c r="L83" s="14"/>
      <c r="M83" s="14"/>
      <c r="N83" s="14"/>
    </row>
    <row r="84" spans="7:14" x14ac:dyDescent="0.35">
      <c r="G84" s="19"/>
      <c r="H84" s="35"/>
      <c r="I84" s="35"/>
      <c r="J84" s="14"/>
      <c r="K84" s="14"/>
      <c r="L84" s="298"/>
      <c r="M84" s="298"/>
      <c r="N84" s="123"/>
    </row>
  </sheetData>
  <mergeCells count="27">
    <mergeCell ref="C4:O4"/>
    <mergeCell ref="F5:J5"/>
    <mergeCell ref="K5:O5"/>
    <mergeCell ref="L38:P38"/>
    <mergeCell ref="A39:A42"/>
    <mergeCell ref="C40:J40"/>
    <mergeCell ref="L40:P40"/>
    <mergeCell ref="C41:J41"/>
    <mergeCell ref="L41:P41"/>
    <mergeCell ref="C42:J42"/>
    <mergeCell ref="G78:M78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G79:M79"/>
    <mergeCell ref="G80:M80"/>
    <mergeCell ref="G81:M81"/>
    <mergeCell ref="G82:M82"/>
    <mergeCell ref="L84:M84"/>
  </mergeCells>
  <printOptions horizontalCentered="1" verticalCentered="1"/>
  <pageMargins left="0.25" right="0.25" top="0.75" bottom="0.75" header="0.3" footer="0.3"/>
  <pageSetup scale="4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>
    <pageSetUpPr fitToPage="1"/>
  </sheetPr>
  <dimension ref="A1:Z84"/>
  <sheetViews>
    <sheetView showGridLines="0" topLeftCell="A10" zoomScale="50" zoomScaleNormal="50" zoomScaleSheetLayoutView="50" zoomScalePageLayoutView="30" workbookViewId="0">
      <selection activeCell="L42" sqref="L42:P42"/>
    </sheetView>
  </sheetViews>
  <sheetFormatPr defaultRowHeight="23.25" x14ac:dyDescent="0.35"/>
  <cols>
    <col min="1" max="1" width="6.140625" customWidth="1"/>
    <col min="2" max="2" width="3.28515625" customWidth="1"/>
    <col min="3" max="3" width="9.7109375" customWidth="1"/>
    <col min="4" max="4" width="35.5703125" style="110" customWidth="1"/>
    <col min="5" max="5" width="42.28515625" style="110" customWidth="1"/>
    <col min="6" max="8" width="16.42578125" customWidth="1"/>
    <col min="9" max="9" width="18.7109375" customWidth="1"/>
    <col min="10" max="10" width="16.42578125" customWidth="1"/>
    <col min="11" max="11" width="17.28515625" customWidth="1"/>
    <col min="12" max="12" width="16.42578125" customWidth="1"/>
    <col min="13" max="13" width="15.85546875" style="110" customWidth="1"/>
    <col min="14" max="14" width="13.85546875" customWidth="1"/>
    <col min="15" max="15" width="13.28515625" customWidth="1"/>
    <col min="16" max="16" width="5" customWidth="1"/>
    <col min="17" max="17" width="3.7109375" customWidth="1"/>
    <col min="18" max="18" width="21.28515625" style="111" bestFit="1" customWidth="1"/>
    <col min="19" max="19" width="21.5703125" style="111" customWidth="1"/>
    <col min="20" max="20" width="19.5703125" style="111" customWidth="1"/>
    <col min="21" max="21" width="23.28515625" style="111" customWidth="1"/>
    <col min="22" max="22" width="28.42578125" style="111" customWidth="1"/>
    <col min="23" max="23" width="19.140625" customWidth="1"/>
    <col min="24" max="24" width="24.7109375" customWidth="1"/>
    <col min="25" max="25" width="19" customWidth="1"/>
  </cols>
  <sheetData>
    <row r="1" spans="1:26" ht="24" thickBot="1" x14ac:dyDescent="0.4"/>
    <row r="2" spans="1:26" ht="24" thickBot="1" x14ac:dyDescent="0.4">
      <c r="B2" s="1"/>
      <c r="C2" s="2"/>
      <c r="D2" s="132"/>
      <c r="E2" s="132"/>
      <c r="F2" s="2"/>
      <c r="G2" s="2"/>
      <c r="H2" s="2"/>
      <c r="I2" s="2"/>
      <c r="J2" s="2"/>
      <c r="K2" s="2"/>
      <c r="L2" s="2"/>
      <c r="M2" s="132"/>
      <c r="N2" s="2"/>
      <c r="O2" s="2"/>
      <c r="P2" s="3"/>
    </row>
    <row r="3" spans="1:26" x14ac:dyDescent="0.35">
      <c r="B3" s="4"/>
      <c r="C3" s="1"/>
      <c r="D3" s="132"/>
      <c r="E3" s="132"/>
      <c r="F3" s="2"/>
      <c r="G3" s="2"/>
      <c r="H3" s="2"/>
      <c r="I3" s="2"/>
      <c r="J3" s="2"/>
      <c r="K3" s="2"/>
      <c r="L3" s="2"/>
      <c r="M3" s="132"/>
      <c r="N3" s="2"/>
      <c r="O3" s="3"/>
      <c r="P3" s="5"/>
    </row>
    <row r="4" spans="1:26" ht="28.5" customHeight="1" thickBot="1" x14ac:dyDescent="0.45">
      <c r="B4" s="4"/>
      <c r="C4" s="270" t="s">
        <v>49</v>
      </c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2"/>
      <c r="P4" s="5"/>
    </row>
    <row r="5" spans="1:26" ht="21.75" customHeight="1" thickBot="1" x14ac:dyDescent="0.45">
      <c r="B5" s="4"/>
      <c r="C5" s="4"/>
      <c r="F5" s="301" t="s">
        <v>24</v>
      </c>
      <c r="G5" s="302"/>
      <c r="H5" s="302"/>
      <c r="I5" s="302"/>
      <c r="J5" s="303"/>
      <c r="K5" s="304" t="s">
        <v>23</v>
      </c>
      <c r="L5" s="302"/>
      <c r="M5" s="302"/>
      <c r="N5" s="302"/>
      <c r="O5" s="303"/>
      <c r="P5" s="5"/>
      <c r="S5" s="113"/>
      <c r="T5" s="113"/>
      <c r="U5" s="113"/>
      <c r="V5" s="113"/>
      <c r="W5" s="113"/>
      <c r="X5" s="113"/>
      <c r="Y5" s="113"/>
    </row>
    <row r="6" spans="1:26" ht="21.75" customHeight="1" x14ac:dyDescent="0.35">
      <c r="B6" s="4"/>
      <c r="C6" s="200"/>
      <c r="D6" s="201"/>
      <c r="E6" s="202"/>
      <c r="F6" s="203"/>
      <c r="G6" s="204"/>
      <c r="H6" s="205"/>
      <c r="I6" s="204"/>
      <c r="J6" s="206" t="s">
        <v>26</v>
      </c>
      <c r="K6" s="207"/>
      <c r="L6" s="204"/>
      <c r="M6" s="205" t="s">
        <v>1</v>
      </c>
      <c r="N6" s="205" t="s">
        <v>1</v>
      </c>
      <c r="O6" s="206"/>
      <c r="P6" s="5"/>
      <c r="S6" s="114"/>
      <c r="T6" s="114"/>
      <c r="U6" s="114"/>
      <c r="V6" s="114"/>
      <c r="W6" s="114"/>
      <c r="X6" s="114"/>
      <c r="Y6" s="114"/>
    </row>
    <row r="7" spans="1:26" x14ac:dyDescent="0.35">
      <c r="B7" s="4"/>
      <c r="C7" s="168"/>
      <c r="D7" s="137"/>
      <c r="E7" s="169"/>
      <c r="F7" s="170" t="s">
        <v>27</v>
      </c>
      <c r="G7" s="171" t="str">
        <f>'DATA ENTRY PAGE'!G7</f>
        <v xml:space="preserve">Temp. </v>
      </c>
      <c r="H7" s="171" t="s">
        <v>6</v>
      </c>
      <c r="I7" s="171" t="s">
        <v>0</v>
      </c>
      <c r="J7" s="172" t="s">
        <v>7</v>
      </c>
      <c r="K7" s="173" t="s">
        <v>27</v>
      </c>
      <c r="L7" s="171" t="s">
        <v>36</v>
      </c>
      <c r="M7" s="171" t="s">
        <v>8</v>
      </c>
      <c r="N7" s="171" t="s">
        <v>8</v>
      </c>
      <c r="O7" s="172" t="s">
        <v>17</v>
      </c>
      <c r="P7" s="5"/>
      <c r="S7" s="114"/>
      <c r="T7" s="114"/>
      <c r="U7" s="114"/>
      <c r="V7" s="114"/>
      <c r="W7" s="114"/>
      <c r="X7" s="114"/>
      <c r="Y7" s="114"/>
    </row>
    <row r="8" spans="1:26" x14ac:dyDescent="0.35">
      <c r="B8" s="4"/>
      <c r="C8" s="168" t="s">
        <v>2</v>
      </c>
      <c r="D8" s="137" t="s">
        <v>3</v>
      </c>
      <c r="E8" s="169" t="s">
        <v>4</v>
      </c>
      <c r="F8" s="170" t="s">
        <v>5</v>
      </c>
      <c r="G8" s="171" t="str">
        <f>'DATA ENTRY PAGE'!G8</f>
        <v>Excavation</v>
      </c>
      <c r="H8" s="171" t="s">
        <v>31</v>
      </c>
      <c r="I8" s="171" t="s">
        <v>7</v>
      </c>
      <c r="J8" s="172" t="s">
        <v>31</v>
      </c>
      <c r="K8" s="173" t="s">
        <v>33</v>
      </c>
      <c r="L8" s="171" t="s">
        <v>35</v>
      </c>
      <c r="M8" s="171" t="s">
        <v>38</v>
      </c>
      <c r="N8" s="171" t="s">
        <v>38</v>
      </c>
      <c r="O8" s="172" t="s">
        <v>18</v>
      </c>
      <c r="P8" s="5"/>
      <c r="S8" s="114"/>
      <c r="T8" s="114"/>
      <c r="U8" s="114"/>
      <c r="V8" s="114"/>
      <c r="W8" s="114"/>
      <c r="X8" s="114"/>
      <c r="Y8" s="114"/>
    </row>
    <row r="9" spans="1:26" x14ac:dyDescent="0.35">
      <c r="B9" s="4"/>
      <c r="C9" s="168" t="s">
        <v>9</v>
      </c>
      <c r="D9" s="137" t="s">
        <v>11</v>
      </c>
      <c r="E9" s="169" t="s">
        <v>15</v>
      </c>
      <c r="F9" s="170" t="s">
        <v>10</v>
      </c>
      <c r="G9" s="171" t="str">
        <f>'DATA ENTRY PAGE'!G9</f>
        <v>In Wetlands</v>
      </c>
      <c r="H9" s="171" t="s">
        <v>32</v>
      </c>
      <c r="I9" s="171" t="s">
        <v>30</v>
      </c>
      <c r="J9" s="172" t="s">
        <v>32</v>
      </c>
      <c r="K9" s="173" t="s">
        <v>28</v>
      </c>
      <c r="L9" s="171" t="s">
        <v>28</v>
      </c>
      <c r="M9" s="171" t="s">
        <v>27</v>
      </c>
      <c r="N9" s="171" t="s">
        <v>42</v>
      </c>
      <c r="O9" s="172" t="s">
        <v>19</v>
      </c>
      <c r="P9" s="5"/>
      <c r="S9" s="114"/>
      <c r="T9" s="114"/>
      <c r="U9" s="114"/>
      <c r="V9" s="114"/>
      <c r="W9" s="114"/>
      <c r="X9" s="114"/>
      <c r="Y9" s="114"/>
    </row>
    <row r="10" spans="1:26" ht="24" thickBot="1" x14ac:dyDescent="0.4">
      <c r="B10" s="4"/>
      <c r="C10" s="174" t="str">
        <f>IF('DATA ENTRY PAGE (3)'!C10=0," ",'DATA ENTRY PAGE (3)'!C10)</f>
        <v xml:space="preserve"> </v>
      </c>
      <c r="D10" s="134" t="str">
        <f>IF('DATA ENTRY PAGE (3)'!D10=0," ",'DATA ENTRY PAGE (3)'!D10)</f>
        <v xml:space="preserve"> </v>
      </c>
      <c r="E10" s="175" t="str">
        <f>IF('DATA ENTRY PAGE (3)'!E10=0," ",'DATA ENTRY PAGE (3)'!E10)</f>
        <v xml:space="preserve"> </v>
      </c>
      <c r="F10" s="176" t="s">
        <v>20</v>
      </c>
      <c r="G10" s="177" t="s">
        <v>20</v>
      </c>
      <c r="H10" s="177" t="s">
        <v>20</v>
      </c>
      <c r="I10" s="177" t="s">
        <v>20</v>
      </c>
      <c r="J10" s="178" t="s">
        <v>20</v>
      </c>
      <c r="K10" s="179" t="s">
        <v>20</v>
      </c>
      <c r="L10" s="177" t="s">
        <v>20</v>
      </c>
      <c r="M10" s="171" t="s">
        <v>21</v>
      </c>
      <c r="N10" s="171" t="s">
        <v>21</v>
      </c>
      <c r="O10" s="172" t="s">
        <v>21</v>
      </c>
      <c r="P10" s="5"/>
      <c r="S10" s="114"/>
      <c r="T10" s="114"/>
      <c r="U10" s="114"/>
      <c r="V10" s="114"/>
      <c r="W10" s="114"/>
      <c r="X10" s="114"/>
      <c r="Y10" s="114"/>
      <c r="Z10" s="115"/>
    </row>
    <row r="11" spans="1:26" ht="24.95" customHeight="1" x14ac:dyDescent="0.35">
      <c r="A11" s="116"/>
      <c r="B11" s="4"/>
      <c r="C11" s="180">
        <f>IF('DATA ENTRY PAGE (3)'!C11=0," ",'DATA ENTRY PAGE (3)'!C11)</f>
        <v>35</v>
      </c>
      <c r="D11" s="217" t="str">
        <f>IF('DATA ENTRY PAGE (3)'!D11=0," ",'DATA ENTRY PAGE (3)'!D11)</f>
        <v>201+82 to 202+45-L-LT(SAA)</v>
      </c>
      <c r="E11" s="180" t="str">
        <f>IF('DATA ENTRY PAGE (3)'!E11=0," ",'DATA ENTRY PAGE (3)'!E11)</f>
        <v>ROADWAY FILL</v>
      </c>
      <c r="F11" s="181" t="str">
        <f>IF('DATA ENTRY PAGE (3)'!F11=0," ",IF('DATA ENTRY PAGE (3)'!F11&gt;=0.01, ROUND('DATA ENTRY PAGE (3)'!F11,2),("&lt; " &amp;ROUNDUP('DATA ENTRY PAGE (3)'!F11,2))))</f>
        <v xml:space="preserve"> </v>
      </c>
      <c r="G11" s="182" t="str">
        <f>IF('DATA ENTRY PAGE (3)'!G11=0," ",IF('DATA ENTRY PAGE (3)'!G11&gt;=0.01, ROUND('DATA ENTRY PAGE (3)'!G11,2),("&lt; " &amp;ROUNDUP('DATA ENTRY PAGE (3)'!G11,2))))</f>
        <v xml:space="preserve"> </v>
      </c>
      <c r="H11" s="182" t="str">
        <f>IF('DATA ENTRY PAGE (3)'!H11=0," ",IF('DATA ENTRY PAGE (3)'!H11&gt;=0.01, ROUND('DATA ENTRY PAGE (3)'!H11,2),("&lt; " &amp;ROUNDUP('DATA ENTRY PAGE (3)'!H11,2))))</f>
        <v xml:space="preserve"> </v>
      </c>
      <c r="I11" s="182" t="str">
        <f>IF('DATA ENTRY PAGE (3)'!I11=0," ",IF('DATA ENTRY PAGE (3)'!I11&gt;=0.01, ROUND('DATA ENTRY PAGE (3)'!I11,2),("&lt; " &amp;ROUNDUP('DATA ENTRY PAGE (3)'!I11,2))))</f>
        <v xml:space="preserve"> </v>
      </c>
      <c r="J11" s="183" t="str">
        <f>IF('DATA ENTRY PAGE (3)'!J11=0," ",IF('DATA ENTRY PAGE (3)'!J11&gt;=0.01, ROUND('DATA ENTRY PAGE (3)'!J11,2),("&lt; " &amp;ROUNDUP('DATA ENTRY PAGE (3)'!J11,2))))</f>
        <v xml:space="preserve"> </v>
      </c>
      <c r="K11" s="182" t="str">
        <f>IF('DATA ENTRY PAGE (3)'!K11=0," ",IF('DATA ENTRY PAGE (3)'!K11&gt;=0.01, ROUND('DATA ENTRY PAGE (3)'!K11,2),("&lt; " &amp;ROUNDUP('DATA ENTRY PAGE (3)'!K11,2))))</f>
        <v>&lt; 0.01</v>
      </c>
      <c r="L11" s="184" t="str">
        <f>IF('DATA ENTRY PAGE (3)'!L11=0," ",IF('DATA ENTRY PAGE (3)'!L11&gt;=0.01, ROUND('DATA ENTRY PAGE (3)'!L11,2),("&lt; " &amp;ROUNDUP('DATA ENTRY PAGE (3)'!L11,2))))</f>
        <v>&lt; 0.01</v>
      </c>
      <c r="M11" s="185">
        <f>IF('DATA ENTRY PAGE (3)'!M11=0," ",'DATA ENTRY PAGE (3)'!M11)</f>
        <v>62</v>
      </c>
      <c r="N11" s="185">
        <f>IF('DATA ENTRY PAGE (3)'!N11=0," ",'DATA ENTRY PAGE (3)'!N11)</f>
        <v>12</v>
      </c>
      <c r="O11" s="186" t="str">
        <f>IF('DATA ENTRY PAGE (3)'!O11=0," ",'DATA ENTRY PAGE (3)'!O11)</f>
        <v xml:space="preserve"> </v>
      </c>
      <c r="P11" s="5"/>
      <c r="W11" s="111"/>
      <c r="X11" s="111"/>
      <c r="Y11" s="111"/>
    </row>
    <row r="12" spans="1:26" ht="24.95" customHeight="1" x14ac:dyDescent="0.35">
      <c r="A12" s="116"/>
      <c r="B12" s="4"/>
      <c r="C12" s="187">
        <f>IF('DATA ENTRY PAGE (3)'!C12=0," ",'DATA ENTRY PAGE (3)'!C12)</f>
        <v>35</v>
      </c>
      <c r="D12" s="215" t="str">
        <f>IF('DATA ENTRY PAGE (3)'!D12=0," ",'DATA ENTRY PAGE (3)'!D12)</f>
        <v>50+01-Y5- to 15+32-Y5A-(SAB)</v>
      </c>
      <c r="E12" s="187" t="str">
        <f>IF('DATA ENTRY PAGE (3)'!E12=0," ",'DATA ENTRY PAGE (3)'!E12)</f>
        <v>ROADWAY FILL/48" RCP</v>
      </c>
      <c r="F12" s="181">
        <f>IF('DATA ENTRY PAGE (3)'!F12=0," ",IF('DATA ENTRY PAGE (3)'!F12&gt;=0.01, ROUND('DATA ENTRY PAGE (3)'!F12,2),("&lt; " &amp;ROUNDUP('DATA ENTRY PAGE (3)'!F12,2))))</f>
        <v>0.01</v>
      </c>
      <c r="G12" s="182" t="str">
        <f>IF('DATA ENTRY PAGE (3)'!G12=0," ",IF('DATA ENTRY PAGE (3)'!G12&gt;=0.01, ROUND('DATA ENTRY PAGE (3)'!G12,2),("&lt; " &amp;ROUNDUP('DATA ENTRY PAGE (3)'!G12,2))))</f>
        <v xml:space="preserve"> </v>
      </c>
      <c r="H12" s="182" t="str">
        <f>IF('DATA ENTRY PAGE (3)'!H12=0," ",IF('DATA ENTRY PAGE (3)'!H12&gt;=0.01, ROUND('DATA ENTRY PAGE (3)'!H12,2),("&lt; " &amp;ROUNDUP('DATA ENTRY PAGE (3)'!H12,2))))</f>
        <v>&lt; 0.01</v>
      </c>
      <c r="I12" s="182" t="str">
        <f>IF('DATA ENTRY PAGE (3)'!I12=0," ",IF('DATA ENTRY PAGE (3)'!I12&gt;=0.01, ROUND('DATA ENTRY PAGE (3)'!I12,2),("&lt; " &amp;ROUNDUP('DATA ENTRY PAGE (3)'!I12,2))))</f>
        <v>&lt; 0.01</v>
      </c>
      <c r="J12" s="183" t="str">
        <f>IF('DATA ENTRY PAGE (3)'!J12=0," ",IF('DATA ENTRY PAGE (3)'!J12&gt;=0.01, ROUND('DATA ENTRY PAGE (3)'!J12,2),("&lt; " &amp;ROUNDUP('DATA ENTRY PAGE (3)'!J12,2))))</f>
        <v xml:space="preserve"> </v>
      </c>
      <c r="K12" s="182">
        <f>IF('DATA ENTRY PAGE (3)'!K12=0," ",IF('DATA ENTRY PAGE (3)'!K12&gt;=0.01, ROUND('DATA ENTRY PAGE (3)'!K12,2),("&lt; " &amp;ROUNDUP('DATA ENTRY PAGE (3)'!K12,2))))</f>
        <v>0.04</v>
      </c>
      <c r="L12" s="184" t="str">
        <f>IF('DATA ENTRY PAGE (3)'!L12=0," ",IF('DATA ENTRY PAGE (3)'!L12&gt;=0.01, ROUND('DATA ENTRY PAGE (3)'!L12,2),("&lt; " &amp;ROUNDUP('DATA ENTRY PAGE (3)'!L12,2))))</f>
        <v xml:space="preserve"> </v>
      </c>
      <c r="M12" s="188">
        <f>IF('DATA ENTRY PAGE (3)'!M12=0," ",'DATA ENTRY PAGE (3)'!M12)</f>
        <v>941</v>
      </c>
      <c r="N12" s="188" t="str">
        <f>IF('DATA ENTRY PAGE (3)'!N12=0," ",'DATA ENTRY PAGE (3)'!N12)</f>
        <v xml:space="preserve"> </v>
      </c>
      <c r="O12" s="189" t="str">
        <f>IF('DATA ENTRY PAGE (3)'!O12=0," ",'DATA ENTRY PAGE (3)'!O12)</f>
        <v xml:space="preserve"> </v>
      </c>
      <c r="P12" s="5"/>
      <c r="W12" s="111"/>
      <c r="X12" s="111"/>
      <c r="Y12" s="111"/>
    </row>
    <row r="13" spans="1:26" ht="24.95" customHeight="1" x14ac:dyDescent="0.35">
      <c r="A13" s="116"/>
      <c r="B13" s="4"/>
      <c r="C13" s="187" t="str">
        <f>IF('DATA ENTRY PAGE (3)'!C13=0," ",'DATA ENTRY PAGE (3)'!C13)</f>
        <v xml:space="preserve"> </v>
      </c>
      <c r="D13" s="187" t="str">
        <f>IF('DATA ENTRY PAGE (3)'!D13=0," ",'DATA ENTRY PAGE (3)'!D13)</f>
        <v xml:space="preserve"> </v>
      </c>
      <c r="E13" s="187" t="str">
        <f>IF('DATA ENTRY PAGE (3)'!E13=0," ",'DATA ENTRY PAGE (3)'!E13)</f>
        <v>STABILIZATION</v>
      </c>
      <c r="F13" s="181" t="str">
        <f>IF('DATA ENTRY PAGE (3)'!F13=0," ",IF('DATA ENTRY PAGE (3)'!F13&gt;=0.01, ROUND('DATA ENTRY PAGE (3)'!F13,2),("&lt; " &amp;ROUNDUP('DATA ENTRY PAGE (3)'!F13,2))))</f>
        <v xml:space="preserve"> </v>
      </c>
      <c r="G13" s="182" t="str">
        <f>IF('DATA ENTRY PAGE (3)'!G13=0," ",IF('DATA ENTRY PAGE (3)'!G13&gt;=0.01, ROUND('DATA ENTRY PAGE (3)'!G13,2),("&lt; " &amp;ROUNDUP('DATA ENTRY PAGE (3)'!G13,2))))</f>
        <v xml:space="preserve"> </v>
      </c>
      <c r="H13" s="182" t="str">
        <f>IF('DATA ENTRY PAGE (3)'!H13=0," ",IF('DATA ENTRY PAGE (3)'!H13&gt;=0.01, ROUND('DATA ENTRY PAGE (3)'!H13,2),("&lt; " &amp;ROUNDUP('DATA ENTRY PAGE (3)'!H13,2))))</f>
        <v xml:space="preserve"> </v>
      </c>
      <c r="I13" s="182" t="str">
        <f>IF('DATA ENTRY PAGE (3)'!I13=0," ",IF('DATA ENTRY PAGE (3)'!I13&gt;=0.01, ROUND('DATA ENTRY PAGE (3)'!I13,2),("&lt; " &amp;ROUNDUP('DATA ENTRY PAGE (3)'!I13,2))))</f>
        <v xml:space="preserve"> </v>
      </c>
      <c r="J13" s="183" t="str">
        <f>IF('DATA ENTRY PAGE (3)'!J13=0," ",IF('DATA ENTRY PAGE (3)'!J13&gt;=0.01, ROUND('DATA ENTRY PAGE (3)'!J13,2),("&lt; " &amp;ROUNDUP('DATA ENTRY PAGE (3)'!J13,2))))</f>
        <v xml:space="preserve"> </v>
      </c>
      <c r="K13" s="182">
        <f>IF('DATA ENTRY PAGE (3)'!K13=0," ",IF('DATA ENTRY PAGE (3)'!K13&gt;=0.01, ROUND('DATA ENTRY PAGE (3)'!K13,2),("&lt; " &amp;ROUNDUP('DATA ENTRY PAGE (3)'!K13,2))))</f>
        <v>0.03</v>
      </c>
      <c r="L13" s="184">
        <f>IF('DATA ENTRY PAGE (3)'!L13=0," ",IF('DATA ENTRY PAGE (3)'!L13&gt;=0.01, ROUND('DATA ENTRY PAGE (3)'!L13,2),("&lt; " &amp;ROUNDUP('DATA ENTRY PAGE (3)'!L13,2))))</f>
        <v>0.03</v>
      </c>
      <c r="M13" s="188">
        <f>IF('DATA ENTRY PAGE (3)'!M13=0," ",'DATA ENTRY PAGE (3)'!M13)</f>
        <v>89</v>
      </c>
      <c r="N13" s="188">
        <f>IF('DATA ENTRY PAGE (3)'!N13=0," ",'DATA ENTRY PAGE (3)'!N13)</f>
        <v>104</v>
      </c>
      <c r="O13" s="189" t="str">
        <f>IF('DATA ENTRY PAGE (3)'!O13=0," ",'DATA ENTRY PAGE (3)'!O13)</f>
        <v xml:space="preserve"> </v>
      </c>
      <c r="P13" s="5"/>
      <c r="W13" s="111"/>
      <c r="X13" s="111"/>
      <c r="Y13" s="111"/>
    </row>
    <row r="14" spans="1:26" ht="24.95" customHeight="1" x14ac:dyDescent="0.35">
      <c r="A14" s="116"/>
      <c r="B14" s="4"/>
      <c r="C14" s="187">
        <f>IF('DATA ENTRY PAGE (3)'!C14=0," ",'DATA ENTRY PAGE (3)'!C14)</f>
        <v>36</v>
      </c>
      <c r="D14" s="187" t="str">
        <f>IF('DATA ENTRY PAGE (3)'!D14=0," ",'DATA ENTRY PAGE (3)'!D14)</f>
        <v>202+26 to 206+22-L-</v>
      </c>
      <c r="E14" s="187" t="str">
        <f>IF('DATA ENTRY PAGE (3)'!E14=0," ",'DATA ENTRY PAGE (3)'!E14)</f>
        <v>3@9'x8' RCBC</v>
      </c>
      <c r="F14" s="181" t="str">
        <f>IF('DATA ENTRY PAGE (3)'!F14=0," ",IF('DATA ENTRY PAGE (3)'!F14&gt;=0.01, ROUND('DATA ENTRY PAGE (3)'!F14,2),("&lt; " &amp;ROUNDUP('DATA ENTRY PAGE (3)'!F14,2))))</f>
        <v xml:space="preserve"> </v>
      </c>
      <c r="G14" s="182" t="str">
        <f>IF('DATA ENTRY PAGE (3)'!G14=0," ",IF('DATA ENTRY PAGE (3)'!G14&gt;=0.01, ROUND('DATA ENTRY PAGE (3)'!G14,2),("&lt; " &amp;ROUNDUP('DATA ENTRY PAGE (3)'!G14,2))))</f>
        <v xml:space="preserve"> </v>
      </c>
      <c r="H14" s="182" t="str">
        <f>IF('DATA ENTRY PAGE (3)'!H14=0," ",IF('DATA ENTRY PAGE (3)'!H14&gt;=0.01, ROUND('DATA ENTRY PAGE (3)'!H14,2),("&lt; " &amp;ROUNDUP('DATA ENTRY PAGE (3)'!H14,2))))</f>
        <v xml:space="preserve"> </v>
      </c>
      <c r="I14" s="182" t="str">
        <f>IF('DATA ENTRY PAGE (3)'!I14=0," ",IF('DATA ENTRY PAGE (3)'!I14&gt;=0.01, ROUND('DATA ENTRY PAGE (3)'!I14,2),("&lt; " &amp;ROUNDUP('DATA ENTRY PAGE (3)'!I14,2))))</f>
        <v xml:space="preserve"> </v>
      </c>
      <c r="J14" s="183" t="str">
        <f>IF('DATA ENTRY PAGE (3)'!J14=0," ",IF('DATA ENTRY PAGE (3)'!J14&gt;=0.01, ROUND('DATA ENTRY PAGE (3)'!J14,2),("&lt; " &amp;ROUNDUP('DATA ENTRY PAGE (3)'!J14,2))))</f>
        <v xml:space="preserve"> </v>
      </c>
      <c r="K14" s="182">
        <f>IF('DATA ENTRY PAGE (3)'!K14=0," ",IF('DATA ENTRY PAGE (3)'!K14&gt;=0.01, ROUND('DATA ENTRY PAGE (3)'!K14,2),("&lt; " &amp;ROUNDUP('DATA ENTRY PAGE (3)'!K14,2))))</f>
        <v>0.22</v>
      </c>
      <c r="L14" s="184" t="str">
        <f>IF('DATA ENTRY PAGE (3)'!L14=0," ",IF('DATA ENTRY PAGE (3)'!L14&gt;=0.01, ROUND('DATA ENTRY PAGE (3)'!L14,2),("&lt; " &amp;ROUNDUP('DATA ENTRY PAGE (3)'!L14,2))))</f>
        <v xml:space="preserve"> </v>
      </c>
      <c r="M14" s="188">
        <f>IF('DATA ENTRY PAGE (3)'!M14=0," ",'DATA ENTRY PAGE (3)'!M14)</f>
        <v>954</v>
      </c>
      <c r="N14" s="188" t="str">
        <f>IF('DATA ENTRY PAGE (3)'!N14=0," ",'DATA ENTRY PAGE (3)'!N14)</f>
        <v xml:space="preserve"> </v>
      </c>
      <c r="O14" s="189" t="str">
        <f>IF('DATA ENTRY PAGE (3)'!O14=0," ",'DATA ENTRY PAGE (3)'!O14)</f>
        <v xml:space="preserve"> </v>
      </c>
      <c r="P14" s="5"/>
      <c r="W14" s="111"/>
      <c r="X14" s="111"/>
      <c r="Y14" s="111"/>
    </row>
    <row r="15" spans="1:26" ht="24.95" customHeight="1" x14ac:dyDescent="0.35">
      <c r="A15" s="116"/>
      <c r="B15" s="4"/>
      <c r="C15" s="187" t="str">
        <f>IF('DATA ENTRY PAGE (3)'!C15=0," ",'DATA ENTRY PAGE (3)'!C15)</f>
        <v xml:space="preserve"> </v>
      </c>
      <c r="D15" s="187" t="str">
        <f>IF('DATA ENTRY PAGE (3)'!D15=0," ",'DATA ENTRY PAGE (3)'!D15)</f>
        <v xml:space="preserve"> </v>
      </c>
      <c r="E15" s="187" t="str">
        <f>IF('DATA ENTRY PAGE (3)'!E15=0," ",'DATA ENTRY PAGE (3)'!E15)</f>
        <v>STABILIZATION</v>
      </c>
      <c r="F15" s="181" t="str">
        <f>IF('DATA ENTRY PAGE (3)'!F15=0," ",IF('DATA ENTRY PAGE (3)'!F15&gt;=0.01, ROUND('DATA ENTRY PAGE (3)'!F15,2),("&lt; " &amp;ROUNDUP('DATA ENTRY PAGE (3)'!F15,2))))</f>
        <v xml:space="preserve"> </v>
      </c>
      <c r="G15" s="182" t="str">
        <f>IF('DATA ENTRY PAGE (3)'!G15=0," ",IF('DATA ENTRY PAGE (3)'!G15&gt;=0.01, ROUND('DATA ENTRY PAGE (3)'!G15,2),("&lt; " &amp;ROUNDUP('DATA ENTRY PAGE (3)'!G15,2))))</f>
        <v xml:space="preserve"> </v>
      </c>
      <c r="H15" s="182" t="str">
        <f>IF('DATA ENTRY PAGE (3)'!H15=0," ",IF('DATA ENTRY PAGE (3)'!H15&gt;=0.01, ROUND('DATA ENTRY PAGE (3)'!H15,2),("&lt; " &amp;ROUNDUP('DATA ENTRY PAGE (3)'!H15,2))))</f>
        <v xml:space="preserve"> </v>
      </c>
      <c r="I15" s="182" t="str">
        <f>IF('DATA ENTRY PAGE (3)'!I15=0," ",IF('DATA ENTRY PAGE (3)'!I15&gt;=0.01, ROUND('DATA ENTRY PAGE (3)'!I15,2),("&lt; " &amp;ROUNDUP('DATA ENTRY PAGE (3)'!I15,2))))</f>
        <v xml:space="preserve"> </v>
      </c>
      <c r="J15" s="183" t="str">
        <f>IF('DATA ENTRY PAGE (3)'!J15=0," ",IF('DATA ENTRY PAGE (3)'!J15&gt;=0.01, ROUND('DATA ENTRY PAGE (3)'!J15,2),("&lt; " &amp;ROUNDUP('DATA ENTRY PAGE (3)'!J15,2))))</f>
        <v xml:space="preserve"> </v>
      </c>
      <c r="K15" s="182">
        <f>IF('DATA ENTRY PAGE (3)'!K15=0," ",IF('DATA ENTRY PAGE (3)'!K15&gt;=0.01, ROUND('DATA ENTRY PAGE (3)'!K15,2),("&lt; " &amp;ROUNDUP('DATA ENTRY PAGE (3)'!K15,2))))</f>
        <v>0.03</v>
      </c>
      <c r="L15" s="184" t="str">
        <f>IF('DATA ENTRY PAGE (3)'!L15=0," ",IF('DATA ENTRY PAGE (3)'!L15&gt;=0.01, ROUND('DATA ENTRY PAGE (3)'!L15,2),("&lt; " &amp;ROUNDUP('DATA ENTRY PAGE (3)'!L15,2))))</f>
        <v>&lt; 0.01</v>
      </c>
      <c r="M15" s="188">
        <f>IF('DATA ENTRY PAGE (3)'!M15=0," ",'DATA ENTRY PAGE (3)'!M15)</f>
        <v>94</v>
      </c>
      <c r="N15" s="188">
        <f>IF('DATA ENTRY PAGE (3)'!N15=0," ",'DATA ENTRY PAGE (3)'!N15)</f>
        <v>31</v>
      </c>
      <c r="O15" s="189" t="str">
        <f>IF('DATA ENTRY PAGE (3)'!O15=0," ",'DATA ENTRY PAGE (3)'!O15)</f>
        <v xml:space="preserve"> </v>
      </c>
      <c r="P15" s="5"/>
      <c r="W15" s="111"/>
      <c r="X15" s="111"/>
      <c r="Y15" s="111"/>
    </row>
    <row r="16" spans="1:26" ht="24.95" customHeight="1" x14ac:dyDescent="0.35">
      <c r="A16" s="116"/>
      <c r="B16" s="4"/>
      <c r="C16" s="187">
        <f>IF('DATA ENTRY PAGE (3)'!C16=0," ",'DATA ENTRY PAGE (3)'!C16)</f>
        <v>37</v>
      </c>
      <c r="D16" s="187" t="str">
        <f>IF('DATA ENTRY PAGE (3)'!D16=0," ",'DATA ENTRY PAGE (3)'!D16)</f>
        <v>202+42 to 205+59-L-RT</v>
      </c>
      <c r="E16" s="187" t="str">
        <f>IF('DATA ENTRY PAGE (3)'!E16=0," ",'DATA ENTRY PAGE (3)'!E16)</f>
        <v>ROADWAY FILL</v>
      </c>
      <c r="F16" s="181">
        <f>IF('DATA ENTRY PAGE (3)'!F16=0," ",IF('DATA ENTRY PAGE (3)'!F16&gt;=0.01, ROUND('DATA ENTRY PAGE (3)'!F16,2),("&lt; " &amp;ROUNDUP('DATA ENTRY PAGE (3)'!F16,2))))</f>
        <v>0.2</v>
      </c>
      <c r="G16" s="182">
        <f>IF('DATA ENTRY PAGE (3)'!G16=0," ",IF('DATA ENTRY PAGE (3)'!G16&gt;=0.01, ROUND('DATA ENTRY PAGE (3)'!G16,2),("&lt; " &amp;ROUNDUP('DATA ENTRY PAGE (3)'!G16,2))))</f>
        <v>0.01</v>
      </c>
      <c r="H16" s="182">
        <f>IF('DATA ENTRY PAGE (3)'!H16=0," ",IF('DATA ENTRY PAGE (3)'!H16&gt;=0.01, ROUND('DATA ENTRY PAGE (3)'!H16,2),("&lt; " &amp;ROUNDUP('DATA ENTRY PAGE (3)'!H16,2))))</f>
        <v>0.03</v>
      </c>
      <c r="I16" s="182">
        <f>IF('DATA ENTRY PAGE (3)'!I16=0," ",IF('DATA ENTRY PAGE (3)'!I16&gt;=0.01, ROUND('DATA ENTRY PAGE (3)'!I16,2),("&lt; " &amp;ROUNDUP('DATA ENTRY PAGE (3)'!I16,2))))</f>
        <v>0.08</v>
      </c>
      <c r="J16" s="183" t="str">
        <f>IF('DATA ENTRY PAGE (3)'!J16=0," ",IF('DATA ENTRY PAGE (3)'!J16&gt;=0.01, ROUND('DATA ENTRY PAGE (3)'!J16,2),("&lt; " &amp;ROUNDUP('DATA ENTRY PAGE (3)'!J16,2))))</f>
        <v xml:space="preserve"> </v>
      </c>
      <c r="K16" s="182" t="str">
        <f>IF('DATA ENTRY PAGE (3)'!K16=0," ",IF('DATA ENTRY PAGE (3)'!K16&gt;=0.01, ROUND('DATA ENTRY PAGE (3)'!K16,2),("&lt; " &amp;ROUNDUP('DATA ENTRY PAGE (3)'!K16,2))))</f>
        <v xml:space="preserve"> </v>
      </c>
      <c r="L16" s="184" t="str">
        <f>IF('DATA ENTRY PAGE (3)'!L16=0," ",IF('DATA ENTRY PAGE (3)'!L16&gt;=0.01, ROUND('DATA ENTRY PAGE (3)'!L16,2),("&lt; " &amp;ROUNDUP('DATA ENTRY PAGE (3)'!L16,2))))</f>
        <v xml:space="preserve"> </v>
      </c>
      <c r="M16" s="188" t="str">
        <f>IF('DATA ENTRY PAGE (3)'!M16=0," ",'DATA ENTRY PAGE (3)'!M16)</f>
        <v xml:space="preserve"> </v>
      </c>
      <c r="N16" s="188" t="str">
        <f>IF('DATA ENTRY PAGE (3)'!N16=0," ",'DATA ENTRY PAGE (3)'!N16)</f>
        <v xml:space="preserve"> </v>
      </c>
      <c r="O16" s="189" t="str">
        <f>IF('DATA ENTRY PAGE (3)'!O16=0," ",'DATA ENTRY PAGE (3)'!O16)</f>
        <v xml:space="preserve"> </v>
      </c>
      <c r="P16" s="5"/>
      <c r="R16"/>
      <c r="S16"/>
      <c r="W16" s="111"/>
      <c r="X16" s="111"/>
      <c r="Y16" s="111"/>
    </row>
    <row r="17" spans="1:25" ht="24.95" customHeight="1" x14ac:dyDescent="0.35">
      <c r="A17" s="116"/>
      <c r="B17" s="4"/>
      <c r="C17" s="187">
        <f>IF('DATA ENTRY PAGE (3)'!C17=0," ",'DATA ENTRY PAGE (3)'!C17)</f>
        <v>38</v>
      </c>
      <c r="D17" s="187" t="str">
        <f>IF('DATA ENTRY PAGE (3)'!D17=0," ",'DATA ENTRY PAGE (3)'!D17)</f>
        <v>209+59 to 211+77-L-</v>
      </c>
      <c r="E17" s="187" t="str">
        <f>IF('DATA ENTRY PAGE (3)'!E17=0," ",'DATA ENTRY PAGE (3)'!E17)</f>
        <v>42" RCP</v>
      </c>
      <c r="F17" s="181">
        <f>IF('DATA ENTRY PAGE (3)'!F17=0," ",IF('DATA ENTRY PAGE (3)'!F17&gt;=0.01, ROUND('DATA ENTRY PAGE (3)'!F17,2),("&lt; " &amp;ROUNDUP('DATA ENTRY PAGE (3)'!F17,2))))</f>
        <v>0.31</v>
      </c>
      <c r="G17" s="182" t="str">
        <f>IF('DATA ENTRY PAGE (3)'!G17=0," ",IF('DATA ENTRY PAGE (3)'!G17&gt;=0.01, ROUND('DATA ENTRY PAGE (3)'!G17,2),("&lt; " &amp;ROUNDUP('DATA ENTRY PAGE (3)'!G17,2))))</f>
        <v xml:space="preserve"> </v>
      </c>
      <c r="H17" s="182" t="str">
        <f>IF('DATA ENTRY PAGE (3)'!H17=0," ",IF('DATA ENTRY PAGE (3)'!H17&gt;=0.01, ROUND('DATA ENTRY PAGE (3)'!H17,2),("&lt; " &amp;ROUNDUP('DATA ENTRY PAGE (3)'!H17,2))))</f>
        <v>&lt; 0.01</v>
      </c>
      <c r="I17" s="182">
        <f>IF('DATA ENTRY PAGE (3)'!I17=0," ",IF('DATA ENTRY PAGE (3)'!I17&gt;=0.01, ROUND('DATA ENTRY PAGE (3)'!I17,2),("&lt; " &amp;ROUNDUP('DATA ENTRY PAGE (3)'!I17,2))))</f>
        <v>0.05</v>
      </c>
      <c r="J17" s="183" t="str">
        <f>IF('DATA ENTRY PAGE (3)'!J17=0," ",IF('DATA ENTRY PAGE (3)'!J17&gt;=0.01, ROUND('DATA ENTRY PAGE (3)'!J17,2),("&lt; " &amp;ROUNDUP('DATA ENTRY PAGE (3)'!J17,2))))</f>
        <v xml:space="preserve"> </v>
      </c>
      <c r="K17" s="182">
        <f>IF('DATA ENTRY PAGE (3)'!K17=0," ",IF('DATA ENTRY PAGE (3)'!K17&gt;=0.01, ROUND('DATA ENTRY PAGE (3)'!K17,2),("&lt; " &amp;ROUNDUP('DATA ENTRY PAGE (3)'!K17,2))))</f>
        <v>0.01</v>
      </c>
      <c r="L17" s="184" t="str">
        <f>IF('DATA ENTRY PAGE (3)'!L17=0," ",IF('DATA ENTRY PAGE (3)'!L17&gt;=0.01, ROUND('DATA ENTRY PAGE (3)'!L17,2),("&lt; " &amp;ROUNDUP('DATA ENTRY PAGE (3)'!L17,2))))</f>
        <v xml:space="preserve"> </v>
      </c>
      <c r="M17" s="188">
        <f>IF('DATA ENTRY PAGE (3)'!M17=0," ",'DATA ENTRY PAGE (3)'!M17)</f>
        <v>239</v>
      </c>
      <c r="N17" s="188" t="str">
        <f>IF('DATA ENTRY PAGE (3)'!N17=0," ",'DATA ENTRY PAGE (3)'!N17)</f>
        <v xml:space="preserve"> </v>
      </c>
      <c r="O17" s="189" t="str">
        <f>IF('DATA ENTRY PAGE (3)'!O17=0," ",'DATA ENTRY PAGE (3)'!O17)</f>
        <v xml:space="preserve"> </v>
      </c>
      <c r="P17" s="5"/>
      <c r="W17" s="111"/>
      <c r="X17" s="111"/>
      <c r="Y17" s="111"/>
    </row>
    <row r="18" spans="1:25" ht="24.95" customHeight="1" x14ac:dyDescent="0.35">
      <c r="A18" s="116"/>
      <c r="B18" s="4"/>
      <c r="C18" s="187" t="str">
        <f>IF('DATA ENTRY PAGE (3)'!C18=0," ",'DATA ENTRY PAGE (3)'!C18)</f>
        <v xml:space="preserve"> </v>
      </c>
      <c r="D18" s="187" t="str">
        <f>IF('DATA ENTRY PAGE (3)'!D18=0," ",'DATA ENTRY PAGE (3)'!D18)</f>
        <v xml:space="preserve"> </v>
      </c>
      <c r="E18" s="187" t="str">
        <f>IF('DATA ENTRY PAGE (3)'!E18=0," ",'DATA ENTRY PAGE (3)'!E18)</f>
        <v>STABILIZATION</v>
      </c>
      <c r="F18" s="181" t="str">
        <f>IF('DATA ENTRY PAGE (3)'!F18=0," ",IF('DATA ENTRY PAGE (3)'!F18&gt;=0.01, ROUND('DATA ENTRY PAGE (3)'!F18,2),("&lt; " &amp;ROUNDUP('DATA ENTRY PAGE (3)'!F18,2))))</f>
        <v xml:space="preserve"> </v>
      </c>
      <c r="G18" s="182" t="str">
        <f>IF('DATA ENTRY PAGE (3)'!G18=0," ",IF('DATA ENTRY PAGE (3)'!G18&gt;=0.01, ROUND('DATA ENTRY PAGE (3)'!G18,2),("&lt; " &amp;ROUNDUP('DATA ENTRY PAGE (3)'!G18,2))))</f>
        <v xml:space="preserve"> </v>
      </c>
      <c r="H18" s="182" t="str">
        <f>IF('DATA ENTRY PAGE (3)'!H18=0," ",IF('DATA ENTRY PAGE (3)'!H18&gt;=0.01, ROUND('DATA ENTRY PAGE (3)'!H18,2),("&lt; " &amp;ROUNDUP('DATA ENTRY PAGE (3)'!H18,2))))</f>
        <v xml:space="preserve"> </v>
      </c>
      <c r="I18" s="182" t="str">
        <f>IF('DATA ENTRY PAGE (3)'!I18=0," ",IF('DATA ENTRY PAGE (3)'!I18&gt;=0.01, ROUND('DATA ENTRY PAGE (3)'!I18,2),("&lt; " &amp;ROUNDUP('DATA ENTRY PAGE (3)'!I18,2))))</f>
        <v xml:space="preserve"> </v>
      </c>
      <c r="J18" s="183" t="str">
        <f>IF('DATA ENTRY PAGE (3)'!J18=0," ",IF('DATA ENTRY PAGE (3)'!J18&gt;=0.01, ROUND('DATA ENTRY PAGE (3)'!J18,2),("&lt; " &amp;ROUNDUP('DATA ENTRY PAGE (3)'!J18,2))))</f>
        <v xml:space="preserve"> </v>
      </c>
      <c r="K18" s="182" t="str">
        <f>IF('DATA ENTRY PAGE (3)'!K18=0," ",IF('DATA ENTRY PAGE (3)'!K18&gt;=0.01, ROUND('DATA ENTRY PAGE (3)'!K18,2),("&lt; " &amp;ROUNDUP('DATA ENTRY PAGE (3)'!K18,2))))</f>
        <v>&lt; 0.01</v>
      </c>
      <c r="L18" s="184" t="str">
        <f>IF('DATA ENTRY PAGE (3)'!L18=0," ",IF('DATA ENTRY PAGE (3)'!L18&gt;=0.01, ROUND('DATA ENTRY PAGE (3)'!L18,2),("&lt; " &amp;ROUNDUP('DATA ENTRY PAGE (3)'!L18,2))))</f>
        <v>&lt; 0.01</v>
      </c>
      <c r="M18" s="188">
        <f>IF('DATA ENTRY PAGE (3)'!M18=0," ",'DATA ENTRY PAGE (3)'!M18)</f>
        <v>26</v>
      </c>
      <c r="N18" s="188">
        <f>IF('DATA ENTRY PAGE (3)'!N18=0," ",'DATA ENTRY PAGE (3)'!N18)</f>
        <v>10</v>
      </c>
      <c r="O18" s="189" t="str">
        <f>IF('DATA ENTRY PAGE (3)'!O18=0," ",'DATA ENTRY PAGE (3)'!O18)</f>
        <v xml:space="preserve"> </v>
      </c>
      <c r="P18" s="5"/>
      <c r="W18" s="111"/>
      <c r="X18" s="111"/>
      <c r="Y18" s="111"/>
    </row>
    <row r="19" spans="1:25" ht="24.95" customHeight="1" x14ac:dyDescent="0.35">
      <c r="A19" s="116"/>
      <c r="B19" s="4"/>
      <c r="C19" s="187">
        <f>IF('DATA ENTRY PAGE (3)'!C19=0," ",'DATA ENTRY PAGE (3)'!C19)</f>
        <v>39</v>
      </c>
      <c r="D19" s="187" t="str">
        <f>IF('DATA ENTRY PAGE (3)'!D19=0," ",'DATA ENTRY PAGE (3)'!D19)</f>
        <v>225+15 to 226+55-L-</v>
      </c>
      <c r="E19" s="187" t="str">
        <f>IF('DATA ENTRY PAGE (3)'!E19=0," ",'DATA ENTRY PAGE (3)'!E19)</f>
        <v>42" RCP</v>
      </c>
      <c r="F19" s="181">
        <f>IF('DATA ENTRY PAGE (3)'!F19=0," ",IF('DATA ENTRY PAGE (3)'!F19&gt;=0.01, ROUND('DATA ENTRY PAGE (3)'!F19,2),("&lt; " &amp;ROUNDUP('DATA ENTRY PAGE (3)'!F19,2))))</f>
        <v>0.19</v>
      </c>
      <c r="G19" s="182" t="str">
        <f>IF('DATA ENTRY PAGE (3)'!G19=0," ",IF('DATA ENTRY PAGE (3)'!G19&gt;=0.01, ROUND('DATA ENTRY PAGE (3)'!G19,2),("&lt; " &amp;ROUNDUP('DATA ENTRY PAGE (3)'!G19,2))))</f>
        <v xml:space="preserve"> </v>
      </c>
      <c r="H19" s="182" t="str">
        <f>IF('DATA ENTRY PAGE (3)'!H19=0," ",IF('DATA ENTRY PAGE (3)'!H19&gt;=0.01, ROUND('DATA ENTRY PAGE (3)'!H19,2),("&lt; " &amp;ROUNDUP('DATA ENTRY PAGE (3)'!H19,2))))</f>
        <v>&lt; 0.01</v>
      </c>
      <c r="I19" s="182">
        <f>IF('DATA ENTRY PAGE (3)'!I19=0," ",IF('DATA ENTRY PAGE (3)'!I19&gt;=0.01, ROUND('DATA ENTRY PAGE (3)'!I19,2),("&lt; " &amp;ROUNDUP('DATA ENTRY PAGE (3)'!I19,2))))</f>
        <v>0.09</v>
      </c>
      <c r="J19" s="183" t="str">
        <f>IF('DATA ENTRY PAGE (3)'!J19=0," ",IF('DATA ENTRY PAGE (3)'!J19&gt;=0.01, ROUND('DATA ENTRY PAGE (3)'!J19,2),("&lt; " &amp;ROUNDUP('DATA ENTRY PAGE (3)'!J19,2))))</f>
        <v xml:space="preserve"> </v>
      </c>
      <c r="K19" s="182" t="str">
        <f>IF('DATA ENTRY PAGE (3)'!K19=0," ",IF('DATA ENTRY PAGE (3)'!K19&gt;=0.01, ROUND('DATA ENTRY PAGE (3)'!K19,2),("&lt; " &amp;ROUNDUP('DATA ENTRY PAGE (3)'!K19,2))))</f>
        <v>&lt; 0.01</v>
      </c>
      <c r="L19" s="184" t="str">
        <f>IF('DATA ENTRY PAGE (3)'!L19=0," ",IF('DATA ENTRY PAGE (3)'!L19&gt;=0.01, ROUND('DATA ENTRY PAGE (3)'!L19,2),("&lt; " &amp;ROUNDUP('DATA ENTRY PAGE (3)'!L19,2))))</f>
        <v xml:space="preserve"> </v>
      </c>
      <c r="M19" s="188">
        <f>IF('DATA ENTRY PAGE (3)'!M19=0," ",'DATA ENTRY PAGE (3)'!M19)</f>
        <v>358</v>
      </c>
      <c r="N19" s="188" t="str">
        <f>IF('DATA ENTRY PAGE (3)'!N19=0," ",'DATA ENTRY PAGE (3)'!N19)</f>
        <v xml:space="preserve"> </v>
      </c>
      <c r="O19" s="189" t="str">
        <f>IF('DATA ENTRY PAGE (3)'!O19=0," ",'DATA ENTRY PAGE (3)'!O19)</f>
        <v xml:space="preserve"> </v>
      </c>
      <c r="P19" s="5"/>
      <c r="W19" s="111"/>
      <c r="X19" s="111"/>
      <c r="Y19" s="111"/>
    </row>
    <row r="20" spans="1:25" ht="24.95" customHeight="1" x14ac:dyDescent="0.35">
      <c r="A20" s="116"/>
      <c r="B20" s="4"/>
      <c r="C20" s="187" t="str">
        <f>IF('DATA ENTRY PAGE (3)'!C20=0," ",'DATA ENTRY PAGE (3)'!C20)</f>
        <v xml:space="preserve"> </v>
      </c>
      <c r="D20" s="187" t="str">
        <f>IF('DATA ENTRY PAGE (3)'!D20=0," ",'DATA ENTRY PAGE (3)'!D20)</f>
        <v xml:space="preserve"> </v>
      </c>
      <c r="E20" s="187" t="str">
        <f>IF('DATA ENTRY PAGE (3)'!E20=0," ",'DATA ENTRY PAGE (3)'!E20)</f>
        <v>STABILIZATION</v>
      </c>
      <c r="F20" s="181" t="str">
        <f>IF('DATA ENTRY PAGE (3)'!F20=0," ",IF('DATA ENTRY PAGE (3)'!F20&gt;=0.01, ROUND('DATA ENTRY PAGE (3)'!F20,2),("&lt; " &amp;ROUNDUP('DATA ENTRY PAGE (3)'!F20,2))))</f>
        <v xml:space="preserve"> </v>
      </c>
      <c r="G20" s="182" t="str">
        <f>IF('DATA ENTRY PAGE (3)'!G20=0," ",IF('DATA ENTRY PAGE (3)'!G20&gt;=0.01, ROUND('DATA ENTRY PAGE (3)'!G20,2),("&lt; " &amp;ROUNDUP('DATA ENTRY PAGE (3)'!G20,2))))</f>
        <v xml:space="preserve"> </v>
      </c>
      <c r="H20" s="182" t="str">
        <f>IF('DATA ENTRY PAGE (3)'!H20=0," ",IF('DATA ENTRY PAGE (3)'!H20&gt;=0.01, ROUND('DATA ENTRY PAGE (3)'!H20,2),("&lt; " &amp;ROUNDUP('DATA ENTRY PAGE (3)'!H20,2))))</f>
        <v xml:space="preserve"> </v>
      </c>
      <c r="I20" s="182" t="str">
        <f>IF('DATA ENTRY PAGE (3)'!I20=0," ",IF('DATA ENTRY PAGE (3)'!I20&gt;=0.01, ROUND('DATA ENTRY PAGE (3)'!I20,2),("&lt; " &amp;ROUNDUP('DATA ENTRY PAGE (3)'!I20,2))))</f>
        <v xml:space="preserve"> </v>
      </c>
      <c r="J20" s="183" t="str">
        <f>IF('DATA ENTRY PAGE (3)'!J20=0," ",IF('DATA ENTRY PAGE (3)'!J20&gt;=0.01, ROUND('DATA ENTRY PAGE (3)'!J20,2),("&lt; " &amp;ROUNDUP('DATA ENTRY PAGE (3)'!J20,2))))</f>
        <v xml:space="preserve"> </v>
      </c>
      <c r="K20" s="182" t="str">
        <f>IF('DATA ENTRY PAGE (3)'!K20=0," ",IF('DATA ENTRY PAGE (3)'!K20&gt;=0.01, ROUND('DATA ENTRY PAGE (3)'!K20,2),("&lt; " &amp;ROUNDUP('DATA ENTRY PAGE (3)'!K20,2))))</f>
        <v>&lt; 0.01</v>
      </c>
      <c r="L20" s="184" t="str">
        <f>IF('DATA ENTRY PAGE (3)'!L20=0," ",IF('DATA ENTRY PAGE (3)'!L20&gt;=0.01, ROUND('DATA ENTRY PAGE (3)'!L20,2),("&lt; " &amp;ROUNDUP('DATA ENTRY PAGE (3)'!L20,2))))</f>
        <v>&lt; 0.01</v>
      </c>
      <c r="M20" s="188">
        <f>IF('DATA ENTRY PAGE (3)'!M20=0," ",'DATA ENTRY PAGE (3)'!M20)</f>
        <v>18</v>
      </c>
      <c r="N20" s="188">
        <f>IF('DATA ENTRY PAGE (3)'!N20=0," ",'DATA ENTRY PAGE (3)'!N20)</f>
        <v>11</v>
      </c>
      <c r="O20" s="189" t="str">
        <f>IF('DATA ENTRY PAGE (3)'!O20=0," ",'DATA ENTRY PAGE (3)'!O20)</f>
        <v xml:space="preserve"> </v>
      </c>
      <c r="P20" s="5"/>
      <c r="W20" s="111"/>
      <c r="X20" s="111"/>
      <c r="Y20" s="111"/>
    </row>
    <row r="21" spans="1:25" ht="24.95" customHeight="1" x14ac:dyDescent="0.35">
      <c r="A21" s="116"/>
      <c r="B21" s="4"/>
      <c r="C21" s="187">
        <f>IF('DATA ENTRY PAGE (3)'!C21=0," ",'DATA ENTRY PAGE (3)'!C21)</f>
        <v>40</v>
      </c>
      <c r="D21" s="187" t="str">
        <f>IF('DATA ENTRY PAGE (3)'!D21=0," ",'DATA ENTRY PAGE (3)'!D21)</f>
        <v>225+72 to 227+98-L-</v>
      </c>
      <c r="E21" s="187" t="str">
        <f>IF('DATA ENTRY PAGE (3)'!E21=0," ",'DATA ENTRY PAGE (3)'!E21)</f>
        <v>ROADWAY FILL</v>
      </c>
      <c r="F21" s="181">
        <f>IF('DATA ENTRY PAGE (3)'!F21=0," ",IF('DATA ENTRY PAGE (3)'!F21&gt;=0.01, ROUND('DATA ENTRY PAGE (3)'!F21,2),("&lt; " &amp;ROUNDUP('DATA ENTRY PAGE (3)'!F21,2))))</f>
        <v>0.24</v>
      </c>
      <c r="G21" s="182" t="str">
        <f>IF('DATA ENTRY PAGE (3)'!G21=0," ",IF('DATA ENTRY PAGE (3)'!G21&gt;=0.01, ROUND('DATA ENTRY PAGE (3)'!G21,2),("&lt; " &amp;ROUNDUP('DATA ENTRY PAGE (3)'!G21,2))))</f>
        <v xml:space="preserve"> </v>
      </c>
      <c r="H21" s="182" t="str">
        <f>IF('DATA ENTRY PAGE (3)'!H21=0," ",IF('DATA ENTRY PAGE (3)'!H21&gt;=0.01, ROUND('DATA ENTRY PAGE (3)'!H21,2),("&lt; " &amp;ROUNDUP('DATA ENTRY PAGE (3)'!H21,2))))</f>
        <v>&lt; 0.01</v>
      </c>
      <c r="I21" s="182">
        <f>IF('DATA ENTRY PAGE (3)'!I21=0," ",IF('DATA ENTRY PAGE (3)'!I21&gt;=0.01, ROUND('DATA ENTRY PAGE (3)'!I21,2),("&lt; " &amp;ROUNDUP('DATA ENTRY PAGE (3)'!I21,2))))</f>
        <v>0.06</v>
      </c>
      <c r="J21" s="183" t="str">
        <f>IF('DATA ENTRY PAGE (3)'!J21=0," ",IF('DATA ENTRY PAGE (3)'!J21&gt;=0.01, ROUND('DATA ENTRY PAGE (3)'!J21,2),("&lt; " &amp;ROUNDUP('DATA ENTRY PAGE (3)'!J21,2))))</f>
        <v xml:space="preserve"> </v>
      </c>
      <c r="K21" s="182" t="str">
        <f>IF('DATA ENTRY PAGE (3)'!K21=0," ",IF('DATA ENTRY PAGE (3)'!K21&gt;=0.01, ROUND('DATA ENTRY PAGE (3)'!K21,2),("&lt; " &amp;ROUNDUP('DATA ENTRY PAGE (3)'!K21,2))))</f>
        <v xml:space="preserve"> </v>
      </c>
      <c r="L21" s="184" t="str">
        <f>IF('DATA ENTRY PAGE (3)'!L21=0," ",IF('DATA ENTRY PAGE (3)'!L21&gt;=0.01, ROUND('DATA ENTRY PAGE (3)'!L21,2),("&lt; " &amp;ROUNDUP('DATA ENTRY PAGE (3)'!L21,2))))</f>
        <v xml:space="preserve"> </v>
      </c>
      <c r="M21" s="188" t="str">
        <f>IF('DATA ENTRY PAGE (3)'!M21=0," ",'DATA ENTRY PAGE (3)'!M21)</f>
        <v xml:space="preserve"> </v>
      </c>
      <c r="N21" s="188" t="str">
        <f>IF('DATA ENTRY PAGE (3)'!N21=0," ",'DATA ENTRY PAGE (3)'!N21)</f>
        <v xml:space="preserve"> </v>
      </c>
      <c r="O21" s="189" t="str">
        <f>IF('DATA ENTRY PAGE (3)'!O21=0," ",'DATA ENTRY PAGE (3)'!O21)</f>
        <v xml:space="preserve"> </v>
      </c>
      <c r="P21" s="5"/>
      <c r="W21" s="111"/>
      <c r="X21" s="111"/>
      <c r="Y21" s="117"/>
    </row>
    <row r="22" spans="1:25" ht="24.95" customHeight="1" x14ac:dyDescent="0.35">
      <c r="A22" s="116"/>
      <c r="B22" s="4"/>
      <c r="C22" s="187">
        <f>IF('DATA ENTRY PAGE (3)'!C22=0," ",'DATA ENTRY PAGE (3)'!C22)</f>
        <v>41</v>
      </c>
      <c r="D22" s="187" t="str">
        <f>IF('DATA ENTRY PAGE (3)'!D22=0," ",'DATA ENTRY PAGE (3)'!D22)</f>
        <v>29+93 to 30+17-Y1-RT</v>
      </c>
      <c r="E22" s="187" t="str">
        <f>IF('DATA ENTRY PAGE (3)'!E22=0," ",'DATA ENTRY PAGE (3)'!E22)</f>
        <v>48" RCP</v>
      </c>
      <c r="F22" s="181" t="str">
        <f>IF('DATA ENTRY PAGE (3)'!F22=0," ",IF('DATA ENTRY PAGE (3)'!F22&gt;=0.01, ROUND('DATA ENTRY PAGE (3)'!F22,2),("&lt; " &amp;ROUNDUP('DATA ENTRY PAGE (3)'!F22,2))))</f>
        <v xml:space="preserve"> </v>
      </c>
      <c r="G22" s="182" t="str">
        <f>IF('DATA ENTRY PAGE (3)'!G22=0," ",IF('DATA ENTRY PAGE (3)'!G22&gt;=0.01, ROUND('DATA ENTRY PAGE (3)'!G22,2),("&lt; " &amp;ROUNDUP('DATA ENTRY PAGE (3)'!G22,2))))</f>
        <v xml:space="preserve"> </v>
      </c>
      <c r="H22" s="182" t="str">
        <f>IF('DATA ENTRY PAGE (3)'!H22=0," ",IF('DATA ENTRY PAGE (3)'!H22&gt;=0.01, ROUND('DATA ENTRY PAGE (3)'!H22,2),("&lt; " &amp;ROUNDUP('DATA ENTRY PAGE (3)'!H22,2))))</f>
        <v xml:space="preserve"> </v>
      </c>
      <c r="I22" s="182" t="str">
        <f>IF('DATA ENTRY PAGE (3)'!I22=0," ",IF('DATA ENTRY PAGE (3)'!I22&gt;=0.01, ROUND('DATA ENTRY PAGE (3)'!I22,2),("&lt; " &amp;ROUNDUP('DATA ENTRY PAGE (3)'!I22,2))))</f>
        <v xml:space="preserve"> </v>
      </c>
      <c r="J22" s="183" t="str">
        <f>IF('DATA ENTRY PAGE (3)'!J22=0," ",IF('DATA ENTRY PAGE (3)'!J22&gt;=0.01, ROUND('DATA ENTRY PAGE (3)'!J22,2),("&lt; " &amp;ROUNDUP('DATA ENTRY PAGE (3)'!J22,2))))</f>
        <v xml:space="preserve"> </v>
      </c>
      <c r="K22" s="182" t="str">
        <f>IF('DATA ENTRY PAGE (3)'!K22=0," ",IF('DATA ENTRY PAGE (3)'!K22&gt;=0.01, ROUND('DATA ENTRY PAGE (3)'!K22,2),("&lt; " &amp;ROUNDUP('DATA ENTRY PAGE (3)'!K22,2))))</f>
        <v>&lt; 0.01</v>
      </c>
      <c r="L22" s="184" t="str">
        <f>IF('DATA ENTRY PAGE (3)'!L22=0," ",IF('DATA ENTRY PAGE (3)'!L22&gt;=0.01, ROUND('DATA ENTRY PAGE (3)'!L22,2),("&lt; " &amp;ROUNDUP('DATA ENTRY PAGE (3)'!L22,2))))</f>
        <v>&lt; 0.01</v>
      </c>
      <c r="M22" s="188">
        <f>IF('DATA ENTRY PAGE (3)'!M22=0," ",'DATA ENTRY PAGE (3)'!M22)</f>
        <v>56</v>
      </c>
      <c r="N22" s="188">
        <f>IF('DATA ENTRY PAGE (3)'!N22=0," ",'DATA ENTRY PAGE (3)'!N22)</f>
        <v>10</v>
      </c>
      <c r="O22" s="189" t="str">
        <f>IF('DATA ENTRY PAGE (3)'!O22=0," ",'DATA ENTRY PAGE (3)'!O22)</f>
        <v xml:space="preserve"> </v>
      </c>
      <c r="P22" s="5"/>
      <c r="W22" s="111"/>
      <c r="X22" s="111"/>
      <c r="Y22" s="117"/>
    </row>
    <row r="23" spans="1:25" ht="24.95" customHeight="1" x14ac:dyDescent="0.35">
      <c r="A23" s="116"/>
      <c r="B23" s="4"/>
      <c r="C23" s="187">
        <f>IF('DATA ENTRY PAGE (3)'!C23=0," ",'DATA ENTRY PAGE (3)'!C23)</f>
        <v>42</v>
      </c>
      <c r="D23" s="187" t="str">
        <f>IF('DATA ENTRY PAGE (3)'!D23=0," ",'DATA ENTRY PAGE (3)'!D23)</f>
        <v>12+90 to15+00-Y3-LT</v>
      </c>
      <c r="E23" s="187" t="str">
        <f>IF('DATA ENTRY PAGE (3)'!E23=0," ",'DATA ENTRY PAGE (3)'!E23)</f>
        <v>ROADWAY FILL</v>
      </c>
      <c r="F23" s="181">
        <f>IF('DATA ENTRY PAGE (3)'!F23=0," ",IF('DATA ENTRY PAGE (3)'!F23&gt;=0.01, ROUND('DATA ENTRY PAGE (3)'!F23,2),("&lt; " &amp;ROUNDUP('DATA ENTRY PAGE (3)'!F23,2))))</f>
        <v>0.03</v>
      </c>
      <c r="G23" s="182" t="str">
        <f>IF('DATA ENTRY PAGE (3)'!G23=0," ",IF('DATA ENTRY PAGE (3)'!G23&gt;=0.01, ROUND('DATA ENTRY PAGE (3)'!G23,2),("&lt; " &amp;ROUNDUP('DATA ENTRY PAGE (3)'!G23,2))))</f>
        <v xml:space="preserve"> </v>
      </c>
      <c r="H23" s="182" t="str">
        <f>IF('DATA ENTRY PAGE (3)'!H23=0," ",IF('DATA ENTRY PAGE (3)'!H23&gt;=0.01, ROUND('DATA ENTRY PAGE (3)'!H23,2),("&lt; " &amp;ROUNDUP('DATA ENTRY PAGE (3)'!H23,2))))</f>
        <v xml:space="preserve"> </v>
      </c>
      <c r="I23" s="182">
        <f>IF('DATA ENTRY PAGE (3)'!I23=0," ",IF('DATA ENTRY PAGE (3)'!I23&gt;=0.01, ROUND('DATA ENTRY PAGE (3)'!I23,2),("&lt; " &amp;ROUNDUP('DATA ENTRY PAGE (3)'!I23,2))))</f>
        <v>0.13</v>
      </c>
      <c r="J23" s="183">
        <f>IF('DATA ENTRY PAGE (3)'!J23=0," ",IF('DATA ENTRY PAGE (3)'!J23&gt;=0.01, ROUND('DATA ENTRY PAGE (3)'!J23,2),("&lt; " &amp;ROUNDUP('DATA ENTRY PAGE (3)'!J23,2))))</f>
        <v>0.15</v>
      </c>
      <c r="K23" s="182" t="str">
        <f>IF('DATA ENTRY PAGE (3)'!K23=0," ",IF('DATA ENTRY PAGE (3)'!K23&gt;=0.01, ROUND('DATA ENTRY PAGE (3)'!K23,2),("&lt; " &amp;ROUNDUP('DATA ENTRY PAGE (3)'!K23,2))))</f>
        <v xml:space="preserve"> </v>
      </c>
      <c r="L23" s="184" t="str">
        <f>IF('DATA ENTRY PAGE (3)'!L23=0," ",IF('DATA ENTRY PAGE (3)'!L23&gt;=0.01, ROUND('DATA ENTRY PAGE (3)'!L23,2),("&lt; " &amp;ROUNDUP('DATA ENTRY PAGE (3)'!L23,2))))</f>
        <v xml:space="preserve"> </v>
      </c>
      <c r="M23" s="188" t="str">
        <f>IF('DATA ENTRY PAGE (3)'!M23=0," ",'DATA ENTRY PAGE (3)'!M23)</f>
        <v xml:space="preserve"> </v>
      </c>
      <c r="N23" s="188" t="str">
        <f>IF('DATA ENTRY PAGE (3)'!N23=0," ",'DATA ENTRY PAGE (3)'!N23)</f>
        <v xml:space="preserve"> </v>
      </c>
      <c r="O23" s="189" t="str">
        <f>IF('DATA ENTRY PAGE (3)'!O23=0," ",'DATA ENTRY PAGE (3)'!O23)</f>
        <v xml:space="preserve"> </v>
      </c>
      <c r="P23" s="5"/>
      <c r="W23" s="111"/>
      <c r="X23" s="111"/>
      <c r="Y23" s="117"/>
    </row>
    <row r="24" spans="1:25" ht="24.95" customHeight="1" x14ac:dyDescent="0.35">
      <c r="A24" s="116"/>
      <c r="B24" s="4"/>
      <c r="C24" s="187">
        <f>IF('DATA ENTRY PAGE (3)'!C24=0," ",'DATA ENTRY PAGE (3)'!C24)</f>
        <v>43</v>
      </c>
      <c r="D24" s="187" t="str">
        <f>IF('DATA ENTRY PAGE (3)'!D24=0," ",'DATA ENTRY PAGE (3)'!D24)</f>
        <v>11+86 to 15+02-Y3-RT</v>
      </c>
      <c r="E24" s="187" t="str">
        <f>IF('DATA ENTRY PAGE (3)'!E24=0," ",'DATA ENTRY PAGE (3)'!E24)</f>
        <v>ROADWAY FILL</v>
      </c>
      <c r="F24" s="181">
        <f>IF('DATA ENTRY PAGE (3)'!F24=0," ",IF('DATA ENTRY PAGE (3)'!F24&gt;=0.01, ROUND('DATA ENTRY PAGE (3)'!F24,2),("&lt; " &amp;ROUNDUP('DATA ENTRY PAGE (3)'!F24,2))))</f>
        <v>0.18</v>
      </c>
      <c r="G24" s="182" t="str">
        <f>IF('DATA ENTRY PAGE (3)'!G24=0," ",IF('DATA ENTRY PAGE (3)'!G24&gt;=0.01, ROUND('DATA ENTRY PAGE (3)'!G24,2),("&lt; " &amp;ROUNDUP('DATA ENTRY PAGE (3)'!G24,2))))</f>
        <v xml:space="preserve"> </v>
      </c>
      <c r="H24" s="182" t="str">
        <f>IF('DATA ENTRY PAGE (3)'!H24=0," ",IF('DATA ENTRY PAGE (3)'!H24&gt;=0.01, ROUND('DATA ENTRY PAGE (3)'!H24,2),("&lt; " &amp;ROUNDUP('DATA ENTRY PAGE (3)'!H24,2))))</f>
        <v xml:space="preserve"> </v>
      </c>
      <c r="I24" s="182">
        <f>IF('DATA ENTRY PAGE (3)'!I24=0," ",IF('DATA ENTRY PAGE (3)'!I24&gt;=0.01, ROUND('DATA ENTRY PAGE (3)'!I24,2),("&lt; " &amp;ROUNDUP('DATA ENTRY PAGE (3)'!I24,2))))</f>
        <v>0.06</v>
      </c>
      <c r="J24" s="183" t="str">
        <f>IF('DATA ENTRY PAGE (3)'!J24=0," ",IF('DATA ENTRY PAGE (3)'!J24&gt;=0.01, ROUND('DATA ENTRY PAGE (3)'!J24,2),("&lt; " &amp;ROUNDUP('DATA ENTRY PAGE (3)'!J24,2))))</f>
        <v xml:space="preserve"> </v>
      </c>
      <c r="K24" s="182" t="str">
        <f>IF('DATA ENTRY PAGE (3)'!K24=0," ",IF('DATA ENTRY PAGE (3)'!K24&gt;=0.01, ROUND('DATA ENTRY PAGE (3)'!K24,2),("&lt; " &amp;ROUNDUP('DATA ENTRY PAGE (3)'!K24,2))))</f>
        <v xml:space="preserve"> </v>
      </c>
      <c r="L24" s="184" t="str">
        <f>IF('DATA ENTRY PAGE (3)'!L24=0," ",IF('DATA ENTRY PAGE (3)'!L24&gt;=0.01, ROUND('DATA ENTRY PAGE (3)'!L24,2),("&lt; " &amp;ROUNDUP('DATA ENTRY PAGE (3)'!L24,2))))</f>
        <v xml:space="preserve"> </v>
      </c>
      <c r="M24" s="188" t="str">
        <f>IF('DATA ENTRY PAGE (3)'!M24=0," ",'DATA ENTRY PAGE (3)'!M24)</f>
        <v xml:space="preserve"> </v>
      </c>
      <c r="N24" s="188" t="str">
        <f>IF('DATA ENTRY PAGE (3)'!N24=0," ",'DATA ENTRY PAGE (3)'!N24)</f>
        <v xml:space="preserve"> </v>
      </c>
      <c r="O24" s="189" t="str">
        <f>IF('DATA ENTRY PAGE (3)'!O24=0," ",'DATA ENTRY PAGE (3)'!O24)</f>
        <v xml:space="preserve"> </v>
      </c>
      <c r="P24" s="5"/>
      <c r="W24" s="111"/>
      <c r="X24" s="111"/>
      <c r="Y24" s="117"/>
    </row>
    <row r="25" spans="1:25" ht="24.95" customHeight="1" x14ac:dyDescent="0.35">
      <c r="A25" s="116"/>
      <c r="B25" s="4"/>
      <c r="C25" s="187">
        <f>IF('DATA ENTRY PAGE (3)'!C25=0," ",'DATA ENTRY PAGE (3)'!C25)</f>
        <v>44</v>
      </c>
      <c r="D25" s="187" t="str">
        <f>IF('DATA ENTRY PAGE (3)'!D25=0," ",'DATA ENTRY PAGE (3)'!D25)</f>
        <v>15+00 to 15+88-Y3-</v>
      </c>
      <c r="E25" s="187" t="str">
        <f>IF('DATA ENTRY PAGE (3)'!E25=0," ",'DATA ENTRY PAGE (3)'!E25)</f>
        <v>4@12'x8' RCBC</v>
      </c>
      <c r="F25" s="181" t="str">
        <f>IF('DATA ENTRY PAGE (3)'!F25=0," ",IF('DATA ENTRY PAGE (3)'!F25&gt;=0.01, ROUND('DATA ENTRY PAGE (3)'!F25,2),("&lt; " &amp;ROUNDUP('DATA ENTRY PAGE (3)'!F25,2))))</f>
        <v xml:space="preserve"> </v>
      </c>
      <c r="G25" s="182" t="str">
        <f>IF('DATA ENTRY PAGE (3)'!G25=0," ",IF('DATA ENTRY PAGE (3)'!G25&gt;=0.01, ROUND('DATA ENTRY PAGE (3)'!G25,2),("&lt; " &amp;ROUNDUP('DATA ENTRY PAGE (3)'!G25,2))))</f>
        <v xml:space="preserve"> </v>
      </c>
      <c r="H25" s="182" t="str">
        <f>IF('DATA ENTRY PAGE (3)'!H25=0," ",IF('DATA ENTRY PAGE (3)'!H25&gt;=0.01, ROUND('DATA ENTRY PAGE (3)'!H25,2),("&lt; " &amp;ROUNDUP('DATA ENTRY PAGE (3)'!H25,2))))</f>
        <v xml:space="preserve"> </v>
      </c>
      <c r="I25" s="182" t="str">
        <f>IF('DATA ENTRY PAGE (3)'!I25=0," ",IF('DATA ENTRY PAGE (3)'!I25&gt;=0.01, ROUND('DATA ENTRY PAGE (3)'!I25,2),("&lt; " &amp;ROUNDUP('DATA ENTRY PAGE (3)'!I25,2))))</f>
        <v xml:space="preserve"> </v>
      </c>
      <c r="J25" s="183" t="str">
        <f>IF('DATA ENTRY PAGE (3)'!J25=0," ",IF('DATA ENTRY PAGE (3)'!J25&gt;=0.01, ROUND('DATA ENTRY PAGE (3)'!J25,2),("&lt; " &amp;ROUNDUP('DATA ENTRY PAGE (3)'!J25,2))))</f>
        <v xml:space="preserve"> </v>
      </c>
      <c r="K25" s="182">
        <f>IF('DATA ENTRY PAGE (3)'!K25=0," ",IF('DATA ENTRY PAGE (3)'!K25&gt;=0.01, ROUND('DATA ENTRY PAGE (3)'!K25,2),("&lt; " &amp;ROUNDUP('DATA ENTRY PAGE (3)'!K25,2))))</f>
        <v>0.03</v>
      </c>
      <c r="L25" s="184" t="str">
        <f>IF('DATA ENTRY PAGE (3)'!L25=0," ",IF('DATA ENTRY PAGE (3)'!L25&gt;=0.01, ROUND('DATA ENTRY PAGE (3)'!L25,2),("&lt; " &amp;ROUNDUP('DATA ENTRY PAGE (3)'!L25,2))))</f>
        <v xml:space="preserve"> </v>
      </c>
      <c r="M25" s="188">
        <f>IF('DATA ENTRY PAGE (3)'!M25=0," ",'DATA ENTRY PAGE (3)'!M25)</f>
        <v>58</v>
      </c>
      <c r="N25" s="188" t="str">
        <f>IF('DATA ENTRY PAGE (3)'!N25=0," ",'DATA ENTRY PAGE (3)'!N25)</f>
        <v xml:space="preserve"> </v>
      </c>
      <c r="O25" s="189" t="str">
        <f>IF('DATA ENTRY PAGE (3)'!O25=0," ",'DATA ENTRY PAGE (3)'!O25)</f>
        <v xml:space="preserve"> </v>
      </c>
      <c r="P25" s="5"/>
      <c r="W25" s="111"/>
      <c r="X25" s="111"/>
      <c r="Y25" s="111"/>
    </row>
    <row r="26" spans="1:25" ht="24.95" customHeight="1" x14ac:dyDescent="0.35">
      <c r="A26" s="116"/>
      <c r="B26" s="4"/>
      <c r="C26" s="187" t="str">
        <f>IF('DATA ENTRY PAGE (3)'!C26=0," ",'DATA ENTRY PAGE (3)'!C26)</f>
        <v xml:space="preserve"> </v>
      </c>
      <c r="D26" s="187" t="str">
        <f>IF('DATA ENTRY PAGE (3)'!D26=0," ",'DATA ENTRY PAGE (3)'!D26)</f>
        <v xml:space="preserve"> </v>
      </c>
      <c r="E26" s="187" t="str">
        <f>IF('DATA ENTRY PAGE (3)'!E26=0," ",'DATA ENTRY PAGE (3)'!E26)</f>
        <v>STABILIZATION</v>
      </c>
      <c r="F26" s="181" t="str">
        <f>IF('DATA ENTRY PAGE (3)'!F26=0," ",IF('DATA ENTRY PAGE (3)'!F26&gt;=0.01, ROUND('DATA ENTRY PAGE (3)'!F26,2),("&lt; " &amp;ROUNDUP('DATA ENTRY PAGE (3)'!F26,2))))</f>
        <v xml:space="preserve"> </v>
      </c>
      <c r="G26" s="182" t="str">
        <f>IF('DATA ENTRY PAGE (3)'!G26=0," ",IF('DATA ENTRY PAGE (3)'!G26&gt;=0.01, ROUND('DATA ENTRY PAGE (3)'!G26,2),("&lt; " &amp;ROUNDUP('DATA ENTRY PAGE (3)'!G26,2))))</f>
        <v xml:space="preserve"> </v>
      </c>
      <c r="H26" s="182" t="str">
        <f>IF('DATA ENTRY PAGE (3)'!H26=0," ",IF('DATA ENTRY PAGE (3)'!H26&gt;=0.01, ROUND('DATA ENTRY PAGE (3)'!H26,2),("&lt; " &amp;ROUNDUP('DATA ENTRY PAGE (3)'!H26,2))))</f>
        <v xml:space="preserve"> </v>
      </c>
      <c r="I26" s="182">
        <f>IF('DATA ENTRY PAGE (3)'!I26=0," ",IF('DATA ENTRY PAGE (3)'!I26&gt;=0.01, ROUND('DATA ENTRY PAGE (3)'!I26,2),("&lt; " &amp;ROUNDUP('DATA ENTRY PAGE (3)'!I26,2))))</f>
        <v>0.02</v>
      </c>
      <c r="J26" s="183" t="str">
        <f>IF('DATA ENTRY PAGE (3)'!J26=0," ",IF('DATA ENTRY PAGE (3)'!J26&gt;=0.01, ROUND('DATA ENTRY PAGE (3)'!J26,2),("&lt; " &amp;ROUNDUP('DATA ENTRY PAGE (3)'!J26,2))))</f>
        <v xml:space="preserve"> </v>
      </c>
      <c r="K26" s="182">
        <f>IF('DATA ENTRY PAGE (3)'!K26=0," ",IF('DATA ENTRY PAGE (3)'!K26&gt;=0.01, ROUND('DATA ENTRY PAGE (3)'!K26,2),("&lt; " &amp;ROUNDUP('DATA ENTRY PAGE (3)'!K26,2))))</f>
        <v>7.0000000000000007E-2</v>
      </c>
      <c r="L26" s="184">
        <f>IF('DATA ENTRY PAGE (3)'!L26=0," ",IF('DATA ENTRY PAGE (3)'!L26&gt;=0.01, ROUND('DATA ENTRY PAGE (3)'!L26,2),("&lt; " &amp;ROUNDUP('DATA ENTRY PAGE (3)'!L26,2))))</f>
        <v>0.03</v>
      </c>
      <c r="M26" s="188">
        <f>IF('DATA ENTRY PAGE (3)'!M26=0," ",'DATA ENTRY PAGE (3)'!M26)</f>
        <v>123</v>
      </c>
      <c r="N26" s="188">
        <f>IF('DATA ENTRY PAGE (3)'!N26=0," ",'DATA ENTRY PAGE (3)'!N26)</f>
        <v>60</v>
      </c>
      <c r="O26" s="189" t="str">
        <f>IF('DATA ENTRY PAGE (3)'!O26=0," ",'DATA ENTRY PAGE (3)'!O26)</f>
        <v xml:space="preserve"> </v>
      </c>
      <c r="P26" s="5"/>
      <c r="W26" s="111"/>
      <c r="X26" s="111"/>
      <c r="Y26" s="111"/>
    </row>
    <row r="27" spans="1:25" ht="24.95" customHeight="1" x14ac:dyDescent="0.35">
      <c r="A27" s="116"/>
      <c r="B27" s="4"/>
      <c r="C27" s="187">
        <f>IF('DATA ENTRY PAGE (3)'!C27=0," ",'DATA ENTRY PAGE (3)'!C27)</f>
        <v>45</v>
      </c>
      <c r="D27" s="187" t="str">
        <f>IF('DATA ENTRY PAGE (3)'!D27=0," ",'DATA ENTRY PAGE (3)'!D27)</f>
        <v>15+60 to 16+27-Y5-</v>
      </c>
      <c r="E27" s="187" t="str">
        <f>IF('DATA ENTRY PAGE (3)'!E27=0," ",'DATA ENTRY PAGE (3)'!E27)</f>
        <v>2@9'x8' RCBC</v>
      </c>
      <c r="F27" s="181" t="str">
        <f>IF('DATA ENTRY PAGE (3)'!F27=0," ",IF('DATA ENTRY PAGE (3)'!F27&gt;=0.01, ROUND('DATA ENTRY PAGE (3)'!F27,2),("&lt; " &amp;ROUNDUP('DATA ENTRY PAGE (3)'!F27,2))))</f>
        <v xml:space="preserve"> </v>
      </c>
      <c r="G27" s="182" t="str">
        <f>IF('DATA ENTRY PAGE (3)'!G27=0," ",IF('DATA ENTRY PAGE (3)'!G27&gt;=0.01, ROUND('DATA ENTRY PAGE (3)'!G27,2),("&lt; " &amp;ROUNDUP('DATA ENTRY PAGE (3)'!G27,2))))</f>
        <v xml:space="preserve"> </v>
      </c>
      <c r="H27" s="182" t="str">
        <f>IF('DATA ENTRY PAGE (3)'!H27=0," ",IF('DATA ENTRY PAGE (3)'!H27&gt;=0.01, ROUND('DATA ENTRY PAGE (3)'!H27,2),("&lt; " &amp;ROUNDUP('DATA ENTRY PAGE (3)'!H27,2))))</f>
        <v xml:space="preserve"> </v>
      </c>
      <c r="I27" s="182" t="str">
        <f>IF('DATA ENTRY PAGE (3)'!I27=0," ",IF('DATA ENTRY PAGE (3)'!I27&gt;=0.01, ROUND('DATA ENTRY PAGE (3)'!I27,2),("&lt; " &amp;ROUNDUP('DATA ENTRY PAGE (3)'!I27,2))))</f>
        <v xml:space="preserve"> </v>
      </c>
      <c r="J27" s="183" t="str">
        <f>IF('DATA ENTRY PAGE (3)'!J27=0," ",IF('DATA ENTRY PAGE (3)'!J27&gt;=0.01, ROUND('DATA ENTRY PAGE (3)'!J27,2),("&lt; " &amp;ROUNDUP('DATA ENTRY PAGE (3)'!J27,2))))</f>
        <v xml:space="preserve"> </v>
      </c>
      <c r="K27" s="182">
        <f>IF('DATA ENTRY PAGE (3)'!K27=0," ",IF('DATA ENTRY PAGE (3)'!K27&gt;=0.01, ROUND('DATA ENTRY PAGE (3)'!K27,2),("&lt; " &amp;ROUNDUP('DATA ENTRY PAGE (3)'!K27,2))))</f>
        <v>0.04</v>
      </c>
      <c r="L27" s="184" t="str">
        <f>IF('DATA ENTRY PAGE (3)'!L27=0," ",IF('DATA ENTRY PAGE (3)'!L27&gt;=0.01, ROUND('DATA ENTRY PAGE (3)'!L27,2),("&lt; " &amp;ROUNDUP('DATA ENTRY PAGE (3)'!L27,2))))</f>
        <v xml:space="preserve"> </v>
      </c>
      <c r="M27" s="188">
        <f>IF('DATA ENTRY PAGE (3)'!M27=0," ",'DATA ENTRY PAGE (3)'!M27)</f>
        <v>211</v>
      </c>
      <c r="N27" s="188" t="str">
        <f>IF('DATA ENTRY PAGE (3)'!N27=0," ",'DATA ENTRY PAGE (3)'!N27)</f>
        <v xml:space="preserve"> </v>
      </c>
      <c r="O27" s="189" t="str">
        <f>IF('DATA ENTRY PAGE (3)'!O27=0," ",'DATA ENTRY PAGE (3)'!O27)</f>
        <v xml:space="preserve"> </v>
      </c>
      <c r="P27" s="5"/>
      <c r="W27" s="111"/>
      <c r="X27" s="111"/>
      <c r="Y27" s="111"/>
    </row>
    <row r="28" spans="1:25" ht="24.95" customHeight="1" x14ac:dyDescent="0.35">
      <c r="A28" s="116"/>
      <c r="B28" s="4"/>
      <c r="C28" s="187" t="str">
        <f>IF('DATA ENTRY PAGE (3)'!C28=0," ",'DATA ENTRY PAGE (3)'!C28)</f>
        <v xml:space="preserve"> </v>
      </c>
      <c r="D28" s="187" t="str">
        <f>IF('DATA ENTRY PAGE (3)'!D28=0," ",'DATA ENTRY PAGE (3)'!D28)</f>
        <v xml:space="preserve"> </v>
      </c>
      <c r="E28" s="187" t="str">
        <f>IF('DATA ENTRY PAGE (3)'!E28=0," ",'DATA ENTRY PAGE (3)'!E28)</f>
        <v>STABILIZATION</v>
      </c>
      <c r="F28" s="181" t="str">
        <f>IF('DATA ENTRY PAGE (3)'!F28=0," ",IF('DATA ENTRY PAGE (3)'!F28&gt;=0.01, ROUND('DATA ENTRY PAGE (3)'!F28,2),("&lt; " &amp;ROUNDUP('DATA ENTRY PAGE (3)'!F28,2))))</f>
        <v xml:space="preserve"> </v>
      </c>
      <c r="G28" s="182" t="str">
        <f>IF('DATA ENTRY PAGE (3)'!G28=0," ",IF('DATA ENTRY PAGE (3)'!G28&gt;=0.01, ROUND('DATA ENTRY PAGE (3)'!G28,2),("&lt; " &amp;ROUNDUP('DATA ENTRY PAGE (3)'!G28,2))))</f>
        <v xml:space="preserve"> </v>
      </c>
      <c r="H28" s="182" t="str">
        <f>IF('DATA ENTRY PAGE (3)'!H28=0," ",IF('DATA ENTRY PAGE (3)'!H28&gt;=0.01, ROUND('DATA ENTRY PAGE (3)'!H28,2),("&lt; " &amp;ROUNDUP('DATA ENTRY PAGE (3)'!H28,2))))</f>
        <v xml:space="preserve"> </v>
      </c>
      <c r="I28" s="182" t="str">
        <f>IF('DATA ENTRY PAGE (3)'!I28=0," ",IF('DATA ENTRY PAGE (3)'!I28&gt;=0.01, ROUND('DATA ENTRY PAGE (3)'!I28,2),("&lt; " &amp;ROUNDUP('DATA ENTRY PAGE (3)'!I28,2))))</f>
        <v xml:space="preserve"> </v>
      </c>
      <c r="J28" s="183" t="str">
        <f>IF('DATA ENTRY PAGE (3)'!J28=0," ",IF('DATA ENTRY PAGE (3)'!J28&gt;=0.01, ROUND('DATA ENTRY PAGE (3)'!J28,2),("&lt; " &amp;ROUNDUP('DATA ENTRY PAGE (3)'!J28,2))))</f>
        <v xml:space="preserve"> </v>
      </c>
      <c r="K28" s="182">
        <f>IF('DATA ENTRY PAGE (3)'!K28=0," ",IF('DATA ENTRY PAGE (3)'!K28&gt;=0.01, ROUND('DATA ENTRY PAGE (3)'!K28,2),("&lt; " &amp;ROUNDUP('DATA ENTRY PAGE (3)'!K28,2))))</f>
        <v>0.03</v>
      </c>
      <c r="L28" s="184" t="str">
        <f>IF('DATA ENTRY PAGE (3)'!L28=0," ",IF('DATA ENTRY PAGE (3)'!L28&gt;=0.01, ROUND('DATA ENTRY PAGE (3)'!L28,2),("&lt; " &amp;ROUNDUP('DATA ENTRY PAGE (3)'!L28,2))))</f>
        <v>&lt; 0.01</v>
      </c>
      <c r="M28" s="188">
        <f>IF('DATA ENTRY PAGE (3)'!M28=0," ",'DATA ENTRY PAGE (3)'!M28)</f>
        <v>100</v>
      </c>
      <c r="N28" s="188">
        <f>IF('DATA ENTRY PAGE (3)'!N28=0," ",'DATA ENTRY PAGE (3)'!N28)</f>
        <v>34</v>
      </c>
      <c r="O28" s="189" t="str">
        <f>IF('DATA ENTRY PAGE (3)'!O28=0," ",'DATA ENTRY PAGE (3)'!O28)</f>
        <v xml:space="preserve"> </v>
      </c>
      <c r="P28" s="5"/>
      <c r="W28" s="111"/>
      <c r="X28" s="111"/>
      <c r="Y28" s="111"/>
    </row>
    <row r="29" spans="1:25" ht="24.95" customHeight="1" x14ac:dyDescent="0.35">
      <c r="A29" s="116"/>
      <c r="B29" s="4"/>
      <c r="C29" s="187">
        <f>IF('DATA ENTRY PAGE (3)'!C29=0," ",'DATA ENTRY PAGE (3)'!C29)</f>
        <v>46</v>
      </c>
      <c r="D29" s="187" t="str">
        <f>IF('DATA ENTRY PAGE (3)'!D29=0," ",'DATA ENTRY PAGE (3)'!D29)</f>
        <v>16+20 to 18+23-Y5-LT</v>
      </c>
      <c r="E29" s="187" t="str">
        <f>IF('DATA ENTRY PAGE (3)'!E29=0," ",'DATA ENTRY PAGE (3)'!E29)</f>
        <v>ROADWAY FILL</v>
      </c>
      <c r="F29" s="181">
        <f>IF('DATA ENTRY PAGE (3)'!F29=0," ",IF('DATA ENTRY PAGE (3)'!F29&gt;=0.01, ROUND('DATA ENTRY PAGE (3)'!F29,2),("&lt; " &amp;ROUNDUP('DATA ENTRY PAGE (3)'!F29,2))))</f>
        <v>7.0000000000000007E-2</v>
      </c>
      <c r="G29" s="182" t="str">
        <f>IF('DATA ENTRY PAGE (3)'!G29=0," ",IF('DATA ENTRY PAGE (3)'!G29&gt;=0.01, ROUND('DATA ENTRY PAGE (3)'!G29,2),("&lt; " &amp;ROUNDUP('DATA ENTRY PAGE (3)'!G29,2))))</f>
        <v xml:space="preserve"> </v>
      </c>
      <c r="H29" s="182" t="str">
        <f>IF('DATA ENTRY PAGE (3)'!H29=0," ",IF('DATA ENTRY PAGE (3)'!H29&gt;=0.01, ROUND('DATA ENTRY PAGE (3)'!H29,2),("&lt; " &amp;ROUNDUP('DATA ENTRY PAGE (3)'!H29,2))))</f>
        <v xml:space="preserve"> </v>
      </c>
      <c r="I29" s="182">
        <f>IF('DATA ENTRY PAGE (3)'!I29=0," ",IF('DATA ENTRY PAGE (3)'!I29&gt;=0.01, ROUND('DATA ENTRY PAGE (3)'!I29,2),("&lt; " &amp;ROUNDUP('DATA ENTRY PAGE (3)'!I29,2))))</f>
        <v>7.0000000000000007E-2</v>
      </c>
      <c r="J29" s="183" t="str">
        <f>IF('DATA ENTRY PAGE (3)'!J29=0," ",IF('DATA ENTRY PAGE (3)'!J29&gt;=0.01, ROUND('DATA ENTRY PAGE (3)'!J29,2),("&lt; " &amp;ROUNDUP('DATA ENTRY PAGE (3)'!J29,2))))</f>
        <v xml:space="preserve"> </v>
      </c>
      <c r="K29" s="182" t="str">
        <f>IF('DATA ENTRY PAGE (3)'!K29=0," ",IF('DATA ENTRY PAGE (3)'!K29&gt;=0.01, ROUND('DATA ENTRY PAGE (3)'!K29,2),("&lt; " &amp;ROUNDUP('DATA ENTRY PAGE (3)'!K29,2))))</f>
        <v xml:space="preserve"> </v>
      </c>
      <c r="L29" s="184" t="str">
        <f>IF('DATA ENTRY PAGE (3)'!L29=0," ",IF('DATA ENTRY PAGE (3)'!L29&gt;=0.01, ROUND('DATA ENTRY PAGE (3)'!L29,2),("&lt; " &amp;ROUNDUP('DATA ENTRY PAGE (3)'!L29,2))))</f>
        <v xml:space="preserve"> </v>
      </c>
      <c r="M29" s="188" t="str">
        <f>IF('DATA ENTRY PAGE (3)'!M29=0," ",'DATA ENTRY PAGE (3)'!M29)</f>
        <v xml:space="preserve"> </v>
      </c>
      <c r="N29" s="188" t="str">
        <f>IF('DATA ENTRY PAGE (3)'!N29=0," ",'DATA ENTRY PAGE (3)'!N29)</f>
        <v xml:space="preserve"> </v>
      </c>
      <c r="O29" s="189" t="str">
        <f>IF('DATA ENTRY PAGE (3)'!O29=0," ",'DATA ENTRY PAGE (3)'!O29)</f>
        <v xml:space="preserve"> </v>
      </c>
      <c r="P29" s="5"/>
      <c r="W29" s="111"/>
      <c r="X29" s="111"/>
      <c r="Y29" s="111"/>
    </row>
    <row r="30" spans="1:25" ht="24.95" customHeight="1" x14ac:dyDescent="0.35">
      <c r="A30" s="116"/>
      <c r="B30" s="4"/>
      <c r="C30" s="187">
        <f>IF('DATA ENTRY PAGE (3)'!C30=0," ",'DATA ENTRY PAGE (3)'!C30)</f>
        <v>47</v>
      </c>
      <c r="D30" s="187" t="str">
        <f>IF('DATA ENTRY PAGE (3)'!D30=0," ",'DATA ENTRY PAGE (3)'!D30)</f>
        <v>17+25 to 18+39-Y5-RT</v>
      </c>
      <c r="E30" s="187" t="str">
        <f>IF('DATA ENTRY PAGE (3)'!E30=0," ",'DATA ENTRY PAGE (3)'!E30)</f>
        <v>ROADWAY FILL</v>
      </c>
      <c r="F30" s="181">
        <f>IF('DATA ENTRY PAGE (3)'!F30=0," ",IF('DATA ENTRY PAGE (3)'!F30&gt;=0.01, ROUND('DATA ENTRY PAGE (3)'!F30,2),("&lt; " &amp;ROUNDUP('DATA ENTRY PAGE (3)'!F30,2))))</f>
        <v>0.06</v>
      </c>
      <c r="G30" s="182" t="str">
        <f>IF('DATA ENTRY PAGE (3)'!G30=0," ",IF('DATA ENTRY PAGE (3)'!G30&gt;=0.01, ROUND('DATA ENTRY PAGE (3)'!G30,2),("&lt; " &amp;ROUNDUP('DATA ENTRY PAGE (3)'!G30,2))))</f>
        <v xml:space="preserve"> </v>
      </c>
      <c r="H30" s="182" t="str">
        <f>IF('DATA ENTRY PAGE (3)'!H30=0," ",IF('DATA ENTRY PAGE (3)'!H30&gt;=0.01, ROUND('DATA ENTRY PAGE (3)'!H30,2),("&lt; " &amp;ROUNDUP('DATA ENTRY PAGE (3)'!H30,2))))</f>
        <v xml:space="preserve"> </v>
      </c>
      <c r="I30" s="182">
        <f>IF('DATA ENTRY PAGE (3)'!I30=0," ",IF('DATA ENTRY PAGE (3)'!I30&gt;=0.01, ROUND('DATA ENTRY PAGE (3)'!I30,2),("&lt; " &amp;ROUNDUP('DATA ENTRY PAGE (3)'!I30,2))))</f>
        <v>0.03</v>
      </c>
      <c r="J30" s="183" t="str">
        <f>IF('DATA ENTRY PAGE (3)'!J30=0," ",IF('DATA ENTRY PAGE (3)'!J30&gt;=0.01, ROUND('DATA ENTRY PAGE (3)'!J30,2),("&lt; " &amp;ROUNDUP('DATA ENTRY PAGE (3)'!J30,2))))</f>
        <v xml:space="preserve"> </v>
      </c>
      <c r="K30" s="182" t="str">
        <f>IF('DATA ENTRY PAGE (3)'!K30=0," ",IF('DATA ENTRY PAGE (3)'!K30&gt;=0.01, ROUND('DATA ENTRY PAGE (3)'!K30,2),("&lt; " &amp;ROUNDUP('DATA ENTRY PAGE (3)'!K30,2))))</f>
        <v xml:space="preserve"> </v>
      </c>
      <c r="L30" s="184" t="str">
        <f>IF('DATA ENTRY PAGE (3)'!L30=0," ",IF('DATA ENTRY PAGE (3)'!L30&gt;=0.01, ROUND('DATA ENTRY PAGE (3)'!L30,2),("&lt; " &amp;ROUNDUP('DATA ENTRY PAGE (3)'!L30,2))))</f>
        <v xml:space="preserve"> </v>
      </c>
      <c r="M30" s="188" t="str">
        <f>IF('DATA ENTRY PAGE (3)'!M30=0," ",'DATA ENTRY PAGE (3)'!M30)</f>
        <v xml:space="preserve"> </v>
      </c>
      <c r="N30" s="188" t="str">
        <f>IF('DATA ENTRY PAGE (3)'!N30=0," ",'DATA ENTRY PAGE (3)'!N30)</f>
        <v xml:space="preserve"> </v>
      </c>
      <c r="O30" s="189" t="str">
        <f>IF('DATA ENTRY PAGE (3)'!O30=0," ",'DATA ENTRY PAGE (3)'!O30)</f>
        <v xml:space="preserve"> </v>
      </c>
      <c r="P30" s="5"/>
      <c r="W30" s="111"/>
      <c r="X30" s="111"/>
      <c r="Y30" s="111"/>
    </row>
    <row r="31" spans="1:25" ht="24.95" customHeight="1" x14ac:dyDescent="0.35">
      <c r="A31" s="116"/>
      <c r="B31" s="4"/>
      <c r="C31" s="187">
        <f>IF('DATA ENTRY PAGE (3)'!C31=0," ",'DATA ENTRY PAGE (3)'!C31)</f>
        <v>48</v>
      </c>
      <c r="D31" s="187" t="str">
        <f>IF('DATA ENTRY PAGE (3)'!D31=0," ",'DATA ENTRY PAGE (3)'!D31)</f>
        <v>50+12 to 51+25-Y5-LT</v>
      </c>
      <c r="E31" s="187" t="str">
        <f>IF('DATA ENTRY PAGE (3)'!E31=0," ",'DATA ENTRY PAGE (3)'!E31)</f>
        <v>ROADWAY FILL</v>
      </c>
      <c r="F31" s="181">
        <f>IF('DATA ENTRY PAGE (3)'!F31=0," ",IF('DATA ENTRY PAGE (3)'!F31&gt;=0.01, ROUND('DATA ENTRY PAGE (3)'!F31,2),("&lt; " &amp;ROUNDUP('DATA ENTRY PAGE (3)'!F31,2))))</f>
        <v>0.08</v>
      </c>
      <c r="G31" s="182" t="str">
        <f>IF('DATA ENTRY PAGE (3)'!G31=0," ",IF('DATA ENTRY PAGE (3)'!G31&gt;=0.01, ROUND('DATA ENTRY PAGE (3)'!G31,2),("&lt; " &amp;ROUNDUP('DATA ENTRY PAGE (3)'!G31,2))))</f>
        <v xml:space="preserve"> </v>
      </c>
      <c r="H31" s="182" t="str">
        <f>IF('DATA ENTRY PAGE (3)'!H31=0," ",IF('DATA ENTRY PAGE (3)'!H31&gt;=0.01, ROUND('DATA ENTRY PAGE (3)'!H31,2),("&lt; " &amp;ROUNDUP('DATA ENTRY PAGE (3)'!H31,2))))</f>
        <v xml:space="preserve"> </v>
      </c>
      <c r="I31" s="182" t="str">
        <f>IF('DATA ENTRY PAGE (3)'!I31=0," ",IF('DATA ENTRY PAGE (3)'!I31&gt;=0.01, ROUND('DATA ENTRY PAGE (3)'!I31,2),("&lt; " &amp;ROUNDUP('DATA ENTRY PAGE (3)'!I31,2))))</f>
        <v xml:space="preserve"> </v>
      </c>
      <c r="J31" s="183" t="str">
        <f>IF('DATA ENTRY PAGE (3)'!J31=0," ",IF('DATA ENTRY PAGE (3)'!J31&gt;=0.01, ROUND('DATA ENTRY PAGE (3)'!J31,2),("&lt; " &amp;ROUNDUP('DATA ENTRY PAGE (3)'!J31,2))))</f>
        <v xml:space="preserve"> </v>
      </c>
      <c r="K31" s="182" t="str">
        <f>IF('DATA ENTRY PAGE (3)'!K31=0," ",IF('DATA ENTRY PAGE (3)'!K31&gt;=0.01, ROUND('DATA ENTRY PAGE (3)'!K31,2),("&lt; " &amp;ROUNDUP('DATA ENTRY PAGE (3)'!K31,2))))</f>
        <v xml:space="preserve"> </v>
      </c>
      <c r="L31" s="184" t="str">
        <f>IF('DATA ENTRY PAGE (3)'!L31=0," ",IF('DATA ENTRY PAGE (3)'!L31&gt;=0.01, ROUND('DATA ENTRY PAGE (3)'!L31,2),("&lt; " &amp;ROUNDUP('DATA ENTRY PAGE (3)'!L31,2))))</f>
        <v xml:space="preserve"> </v>
      </c>
      <c r="M31" s="188" t="str">
        <f>IF('DATA ENTRY PAGE (3)'!M31=0," ",'DATA ENTRY PAGE (3)'!M31)</f>
        <v xml:space="preserve"> </v>
      </c>
      <c r="N31" s="188" t="str">
        <f>IF('DATA ENTRY PAGE (3)'!N31=0," ",'DATA ENTRY PAGE (3)'!N31)</f>
        <v xml:space="preserve"> </v>
      </c>
      <c r="O31" s="189" t="str">
        <f>IF('DATA ENTRY PAGE (3)'!O31=0," ",'DATA ENTRY PAGE (3)'!O31)</f>
        <v xml:space="preserve"> </v>
      </c>
      <c r="P31" s="5"/>
      <c r="W31" s="111"/>
      <c r="X31" s="111"/>
      <c r="Y31" s="111"/>
    </row>
    <row r="32" spans="1:25" ht="24.95" customHeight="1" x14ac:dyDescent="0.35">
      <c r="A32" s="116"/>
      <c r="B32" s="4"/>
      <c r="C32" s="187">
        <f>IF('DATA ENTRY PAGE (3)'!C32=0," ",'DATA ENTRY PAGE (3)'!C32)</f>
        <v>49</v>
      </c>
      <c r="D32" s="187" t="str">
        <f>IF('DATA ENTRY PAGE (3)'!D32=0," ",'DATA ENTRY PAGE (3)'!D32)</f>
        <v>68+06 to 68+58-Y5-</v>
      </c>
      <c r="E32" s="187" t="str">
        <f>IF('DATA ENTRY PAGE (3)'!E32=0," ",'DATA ENTRY PAGE (3)'!E32)</f>
        <v>2@7'x8' RCBC</v>
      </c>
      <c r="F32" s="181" t="str">
        <f>IF('DATA ENTRY PAGE (3)'!F32=0," ",IF('DATA ENTRY PAGE (3)'!F32&gt;=0.01, ROUND('DATA ENTRY PAGE (3)'!F32,2),("&lt; " &amp;ROUNDUP('DATA ENTRY PAGE (3)'!F32,2))))</f>
        <v xml:space="preserve"> </v>
      </c>
      <c r="G32" s="182" t="str">
        <f>IF('DATA ENTRY PAGE (3)'!G32=0," ",IF('DATA ENTRY PAGE (3)'!G32&gt;=0.01, ROUND('DATA ENTRY PAGE (3)'!G32,2),("&lt; " &amp;ROUNDUP('DATA ENTRY PAGE (3)'!G32,2))))</f>
        <v xml:space="preserve"> </v>
      </c>
      <c r="H32" s="182" t="str">
        <f>IF('DATA ENTRY PAGE (3)'!H32=0," ",IF('DATA ENTRY PAGE (3)'!H32&gt;=0.01, ROUND('DATA ENTRY PAGE (3)'!H32,2),("&lt; " &amp;ROUNDUP('DATA ENTRY PAGE (3)'!H32,2))))</f>
        <v xml:space="preserve"> </v>
      </c>
      <c r="I32" s="182" t="str">
        <f>IF('DATA ENTRY PAGE (3)'!I32=0," ",IF('DATA ENTRY PAGE (3)'!I32&gt;=0.01, ROUND('DATA ENTRY PAGE (3)'!I32,2),("&lt; " &amp;ROUNDUP('DATA ENTRY PAGE (3)'!I32,2))))</f>
        <v xml:space="preserve"> </v>
      </c>
      <c r="J32" s="183" t="str">
        <f>IF('DATA ENTRY PAGE (3)'!J32=0," ",IF('DATA ENTRY PAGE (3)'!J32&gt;=0.01, ROUND('DATA ENTRY PAGE (3)'!J32,2),("&lt; " &amp;ROUNDUP('DATA ENTRY PAGE (3)'!J32,2))))</f>
        <v xml:space="preserve"> </v>
      </c>
      <c r="K32" s="182" t="str">
        <f>IF('DATA ENTRY PAGE (3)'!K32=0," ",IF('DATA ENTRY PAGE (3)'!K32&gt;=0.01, ROUND('DATA ENTRY PAGE (3)'!K32,2),("&lt; " &amp;ROUNDUP('DATA ENTRY PAGE (3)'!K32,2))))</f>
        <v>&lt; 0.01</v>
      </c>
      <c r="L32" s="184" t="str">
        <f>IF('DATA ENTRY PAGE (3)'!L32=0," ",IF('DATA ENTRY PAGE (3)'!L32&gt;=0.01, ROUND('DATA ENTRY PAGE (3)'!L32,2),("&lt; " &amp;ROUNDUP('DATA ENTRY PAGE (3)'!L32,2))))</f>
        <v xml:space="preserve"> </v>
      </c>
      <c r="M32" s="188">
        <f>IF('DATA ENTRY PAGE (3)'!M32=0," ",'DATA ENTRY PAGE (3)'!M32)</f>
        <v>20</v>
      </c>
      <c r="N32" s="188" t="str">
        <f>IF('DATA ENTRY PAGE (3)'!N32=0," ",'DATA ENTRY PAGE (3)'!N32)</f>
        <v xml:space="preserve"> </v>
      </c>
      <c r="O32" s="189" t="str">
        <f>IF('DATA ENTRY PAGE (3)'!O32=0," ",'DATA ENTRY PAGE (3)'!O32)</f>
        <v xml:space="preserve"> </v>
      </c>
      <c r="P32" s="5"/>
      <c r="W32" s="111"/>
      <c r="X32" s="111"/>
      <c r="Y32" s="111"/>
    </row>
    <row r="33" spans="1:25" ht="24.95" customHeight="1" x14ac:dyDescent="0.35">
      <c r="A33" s="116"/>
      <c r="B33" s="4"/>
      <c r="C33" s="187" t="str">
        <f>IF('DATA ENTRY PAGE (3)'!C33=0," ",'DATA ENTRY PAGE (3)'!C33)</f>
        <v xml:space="preserve"> </v>
      </c>
      <c r="D33" s="187" t="str">
        <f>IF('DATA ENTRY PAGE (3)'!D33=0," ",'DATA ENTRY PAGE (3)'!D33)</f>
        <v xml:space="preserve"> </v>
      </c>
      <c r="E33" s="187" t="str">
        <f>IF('DATA ENTRY PAGE (3)'!E33=0," ",'DATA ENTRY PAGE (3)'!E33)</f>
        <v>STABILIZATION</v>
      </c>
      <c r="F33" s="181" t="str">
        <f>IF('DATA ENTRY PAGE (3)'!F33=0," ",IF('DATA ENTRY PAGE (3)'!F33&gt;=0.01, ROUND('DATA ENTRY PAGE (3)'!F33,2),("&lt; " &amp;ROUNDUP('DATA ENTRY PAGE (3)'!F33,2))))</f>
        <v xml:space="preserve"> </v>
      </c>
      <c r="G33" s="182" t="str">
        <f>IF('DATA ENTRY PAGE (3)'!G33=0," ",IF('DATA ENTRY PAGE (3)'!G33&gt;=0.01, ROUND('DATA ENTRY PAGE (3)'!G33,2),("&lt; " &amp;ROUNDUP('DATA ENTRY PAGE (3)'!G33,2))))</f>
        <v xml:space="preserve"> </v>
      </c>
      <c r="H33" s="182" t="str">
        <f>IF('DATA ENTRY PAGE (3)'!H33=0," ",IF('DATA ENTRY PAGE (3)'!H33&gt;=0.01, ROUND('DATA ENTRY PAGE (3)'!H33,2),("&lt; " &amp;ROUNDUP('DATA ENTRY PAGE (3)'!H33,2))))</f>
        <v xml:space="preserve"> </v>
      </c>
      <c r="I33" s="182" t="str">
        <f>IF('DATA ENTRY PAGE (3)'!I33=0," ",IF('DATA ENTRY PAGE (3)'!I33&gt;=0.01, ROUND('DATA ENTRY PAGE (3)'!I33,2),("&lt; " &amp;ROUNDUP('DATA ENTRY PAGE (3)'!I33,2))))</f>
        <v xml:space="preserve"> </v>
      </c>
      <c r="J33" s="183" t="str">
        <f>IF('DATA ENTRY PAGE (3)'!J33=0," ",IF('DATA ENTRY PAGE (3)'!J33&gt;=0.01, ROUND('DATA ENTRY PAGE (3)'!J33,2),("&lt; " &amp;ROUNDUP('DATA ENTRY PAGE (3)'!J33,2))))</f>
        <v xml:space="preserve"> </v>
      </c>
      <c r="K33" s="182">
        <f>IF('DATA ENTRY PAGE (3)'!K33=0," ",IF('DATA ENTRY PAGE (3)'!K33&gt;=0.01, ROUND('DATA ENTRY PAGE (3)'!K33,2),("&lt; " &amp;ROUNDUP('DATA ENTRY PAGE (3)'!K33,2))))</f>
        <v>0.02</v>
      </c>
      <c r="L33" s="184" t="str">
        <f>IF('DATA ENTRY PAGE (3)'!L33=0," ",IF('DATA ENTRY PAGE (3)'!L33&gt;=0.01, ROUND('DATA ENTRY PAGE (3)'!L33,2),("&lt; " &amp;ROUNDUP('DATA ENTRY PAGE (3)'!L33,2))))</f>
        <v>&lt; 0.01</v>
      </c>
      <c r="M33" s="188">
        <f>IF('DATA ENTRY PAGE (3)'!M33=0," ",'DATA ENTRY PAGE (3)'!M33)</f>
        <v>81</v>
      </c>
      <c r="N33" s="188">
        <f>IF('DATA ENTRY PAGE (3)'!N33=0," ",'DATA ENTRY PAGE (3)'!N33)</f>
        <v>20</v>
      </c>
      <c r="O33" s="189" t="str">
        <f>IF('DATA ENTRY PAGE (3)'!O33=0," ",'DATA ENTRY PAGE (3)'!O33)</f>
        <v xml:space="preserve"> </v>
      </c>
      <c r="P33" s="5"/>
      <c r="W33" s="111"/>
      <c r="X33" s="111"/>
      <c r="Y33" s="111"/>
    </row>
    <row r="34" spans="1:25" ht="24.95" customHeight="1" thickBot="1" x14ac:dyDescent="0.4">
      <c r="A34" s="116"/>
      <c r="B34" s="4"/>
      <c r="C34" s="190" t="str">
        <f>IF('DATA ENTRY PAGE (3)'!C34=0," ",'DATA ENTRY PAGE (3)'!C34)</f>
        <v xml:space="preserve"> </v>
      </c>
      <c r="D34" s="190" t="str">
        <f>IF('DATA ENTRY PAGE (3)'!D34=0," ",'DATA ENTRY PAGE (3)'!D34)</f>
        <v xml:space="preserve"> </v>
      </c>
      <c r="E34" s="190" t="str">
        <f>IF('DATA ENTRY PAGE (3)'!E34=0," ",'DATA ENTRY PAGE (3)'!E34)</f>
        <v xml:space="preserve"> </v>
      </c>
      <c r="F34" s="181" t="str">
        <f>IF('DATA ENTRY PAGE (3)'!F34=0," ",IF('DATA ENTRY PAGE (3)'!F34&gt;=0.01, ROUND('DATA ENTRY PAGE (3)'!F34,2),("&lt; " &amp;ROUNDUP('DATA ENTRY PAGE (3)'!F34,2))))</f>
        <v xml:space="preserve"> </v>
      </c>
      <c r="G34" s="182" t="str">
        <f>IF('DATA ENTRY PAGE (3)'!G34=0," ",IF('DATA ENTRY PAGE (3)'!G34&gt;=0.01, ROUND('DATA ENTRY PAGE (3)'!G34,2),("&lt; " &amp;ROUNDUP('DATA ENTRY PAGE (3)'!G34,2))))</f>
        <v xml:space="preserve"> </v>
      </c>
      <c r="H34" s="182" t="str">
        <f>IF('DATA ENTRY PAGE (3)'!H34=0," ",IF('DATA ENTRY PAGE (3)'!H34&gt;=0.01, ROUND('DATA ENTRY PAGE (3)'!H34,2),("&lt; " &amp;ROUNDUP('DATA ENTRY PAGE (3)'!H34,2))))</f>
        <v xml:space="preserve"> </v>
      </c>
      <c r="I34" s="182" t="str">
        <f>IF('DATA ENTRY PAGE (3)'!I34=0," ",IF('DATA ENTRY PAGE (3)'!I34&gt;=0.01, ROUND('DATA ENTRY PAGE (3)'!I34,2),("&lt; " &amp;ROUNDUP('DATA ENTRY PAGE (3)'!I34,2))))</f>
        <v xml:space="preserve"> </v>
      </c>
      <c r="J34" s="183" t="str">
        <f>IF('DATA ENTRY PAGE (3)'!J34=0," ",IF('DATA ENTRY PAGE (3)'!J34&gt;=0.01, ROUND('DATA ENTRY PAGE (3)'!J34,2),("&lt; " &amp;ROUNDUP('DATA ENTRY PAGE (3)'!J34,2))))</f>
        <v xml:space="preserve"> </v>
      </c>
      <c r="K34" s="182" t="str">
        <f>IF('DATA ENTRY PAGE (3)'!K34=0," ",IF('DATA ENTRY PAGE (3)'!K34&gt;=0.01, ROUND('DATA ENTRY PAGE (3)'!K34,2),("&lt; " &amp;ROUNDUP('DATA ENTRY PAGE (3)'!K34,2))))</f>
        <v xml:space="preserve"> </v>
      </c>
      <c r="L34" s="184" t="str">
        <f>IF('DATA ENTRY PAGE (3)'!L34=0," ",IF('DATA ENTRY PAGE (3)'!L34&gt;=0.01, ROUND('DATA ENTRY PAGE (3)'!L34,2),("&lt; " &amp;ROUNDUP('DATA ENTRY PAGE (3)'!L34,2))))</f>
        <v xml:space="preserve"> </v>
      </c>
      <c r="M34" s="191" t="str">
        <f>IF('DATA ENTRY PAGE (3)'!M34=0," ",'DATA ENTRY PAGE (3)'!M34)</f>
        <v xml:space="preserve"> </v>
      </c>
      <c r="N34" s="191" t="str">
        <f>IF('DATA ENTRY PAGE (3)'!N34=0," ",'DATA ENTRY PAGE (3)'!N34)</f>
        <v xml:space="preserve"> </v>
      </c>
      <c r="O34" s="192" t="str">
        <f>IF('DATA ENTRY PAGE (3)'!O34=0," ",'DATA ENTRY PAGE (3)'!O34)</f>
        <v xml:space="preserve"> </v>
      </c>
      <c r="P34" s="5"/>
      <c r="W34" s="111"/>
      <c r="X34" s="111"/>
      <c r="Y34" s="111"/>
    </row>
    <row r="35" spans="1:25" ht="24.95" customHeight="1" thickTop="1" thickBot="1" x14ac:dyDescent="0.4">
      <c r="A35" s="116"/>
      <c r="B35" s="4"/>
      <c r="C35" s="193" t="s">
        <v>45</v>
      </c>
      <c r="D35" s="134"/>
      <c r="E35" s="134"/>
      <c r="F35" s="194">
        <f>IF(SUM('DATA ENTRY PAGE (3)'!F11:'DATA ENTRY PAGE (3)'!F34)=0," ",IF(SUM('DATA ENTRY PAGE (3)'!F11:'DATA ENTRY PAGE (3)'!F34)&gt;=0.01, ROUND(SUM('DATA ENTRY PAGE (3)'!F11:'DATA ENTRY PAGE (3)'!F34),2),("&lt; " &amp;ROUNDUP(SUM('DATA ENTRY PAGE (3)'!F11:'DATA ENTRY PAGE (3)'!F34),2))))</f>
        <v>1.36</v>
      </c>
      <c r="G35" s="195">
        <f>IF(SUM('DATA ENTRY PAGE (3)'!G11:'DATA ENTRY PAGE (3)'!G34)=0," ",IF(SUM('DATA ENTRY PAGE (3)'!G11:'DATA ENTRY PAGE (3)'!G34)&gt;=0.01, ROUND(SUM('DATA ENTRY PAGE (3)'!G11:'DATA ENTRY PAGE (3)'!G34),2),("&lt; " &amp;ROUNDUP(SUM('DATA ENTRY PAGE (3)'!G11:'DATA ENTRY PAGE (3)'!G34),2))))</f>
        <v>0.01</v>
      </c>
      <c r="H35" s="195">
        <f>IF(SUM('DATA ENTRY PAGE (3)'!H11:'DATA ENTRY PAGE (3)'!H34)=0," ",IF(SUM('DATA ENTRY PAGE (3)'!H11:'DATA ENTRY PAGE (3)'!H34)&gt;=0.01, ROUND(SUM('DATA ENTRY PAGE (3)'!H11:'DATA ENTRY PAGE (3)'!H34),2),("&lt; " &amp;ROUNDUP(SUM('DATA ENTRY PAGE (3)'!H11:'DATA ENTRY PAGE (3)'!H34),2))))</f>
        <v>0.05</v>
      </c>
      <c r="I35" s="195">
        <f>IF(SUM('DATA ENTRY PAGE (3)'!I11:'DATA ENTRY PAGE (3)'!I34)=0," ",IF(SUM('DATA ENTRY PAGE (3)'!I11:'DATA ENTRY PAGE (3)'!I34)&gt;=0.01, ROUND(SUM('DATA ENTRY PAGE (3)'!I11:'DATA ENTRY PAGE (3)'!I34),2),("&lt; " &amp;ROUNDUP(SUM('DATA ENTRY PAGE (3)'!I11:'DATA ENTRY PAGE (3)'!I34),2))))</f>
        <v>0.61</v>
      </c>
      <c r="J35" s="196">
        <f>IF(SUM('DATA ENTRY PAGE (3)'!J11:'DATA ENTRY PAGE (3)'!J34)=0," ",IF(SUM('DATA ENTRY PAGE (3)'!J11:'DATA ENTRY PAGE (3)'!J34)&gt;=0.01, ROUND(SUM('DATA ENTRY PAGE (3)'!J11:'DATA ENTRY PAGE (3)'!J34),2),("&lt; " &amp;ROUNDUP(SUM('DATA ENTRY PAGE (3)'!J11:'DATA ENTRY PAGE (3)'!J34),2))))</f>
        <v>0.15</v>
      </c>
      <c r="K35" s="195">
        <f>IF(SUM('DATA ENTRY PAGE (3)'!K11:'DATA ENTRY PAGE (3)'!K34)=0," ",IF(SUM('DATA ENTRY PAGE (3)'!K11:'DATA ENTRY PAGE (3)'!K34)&gt;=0.01, ROUND(SUM('DATA ENTRY PAGE (3)'!K11:'DATA ENTRY PAGE (3)'!K34),2),("&lt; " &amp;ROUNDUP(SUM('DATA ENTRY PAGE (3)'!K11:'DATA ENTRY PAGE (3)'!K34),2))))</f>
        <v>0.53</v>
      </c>
      <c r="L35" s="195">
        <f>IF(SUM('DATA ENTRY PAGE (3)'!L11:'DATA ENTRY PAGE (3)'!L34)=0," ",IF(SUM('DATA ENTRY PAGE (3)'!L11:'DATA ENTRY PAGE (3)'!L34)&gt;=0.01, ROUND(SUM('DATA ENTRY PAGE (3)'!L11:'DATA ENTRY PAGE (3)'!L34),2),("&lt; " &amp;ROUNDUP(SUM('DATA ENTRY PAGE (3)'!L11:'DATA ENTRY PAGE (3)'!L34),2))))</f>
        <v>0.09</v>
      </c>
      <c r="M35" s="197">
        <f t="shared" ref="M35:O35" si="0">SUM(M11:M34)</f>
        <v>3430</v>
      </c>
      <c r="N35" s="197">
        <f t="shared" si="0"/>
        <v>292</v>
      </c>
      <c r="O35" s="198">
        <f t="shared" si="0"/>
        <v>0</v>
      </c>
      <c r="P35" s="5"/>
      <c r="W35" s="111"/>
    </row>
    <row r="36" spans="1:25" ht="9" customHeight="1" x14ac:dyDescent="0.35">
      <c r="B36" s="4"/>
      <c r="C36" s="1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5"/>
      <c r="W36" s="111"/>
    </row>
    <row r="37" spans="1:25" ht="6.75" customHeight="1" x14ac:dyDescent="0.35">
      <c r="B37" s="4"/>
      <c r="C37" s="18"/>
      <c r="D37" s="14"/>
      <c r="E37" s="14"/>
      <c r="F37" s="18"/>
      <c r="G37" s="18"/>
      <c r="H37" s="18"/>
      <c r="I37" s="18"/>
      <c r="J37" s="18"/>
      <c r="K37" s="18"/>
      <c r="L37" s="18"/>
      <c r="M37" s="118"/>
      <c r="N37" s="18"/>
      <c r="O37" s="18"/>
      <c r="P37" s="5"/>
      <c r="W37" s="111"/>
    </row>
    <row r="38" spans="1:25" ht="34.5" customHeight="1" thickBot="1" x14ac:dyDescent="0.9">
      <c r="B38" s="119"/>
      <c r="C38" s="111" t="s">
        <v>46</v>
      </c>
      <c r="D38"/>
      <c r="E38"/>
      <c r="L38" s="305"/>
      <c r="M38" s="306"/>
      <c r="N38" s="306"/>
      <c r="O38" s="306"/>
      <c r="P38" s="307"/>
      <c r="W38" s="111"/>
    </row>
    <row r="39" spans="1:25" ht="24" customHeight="1" x14ac:dyDescent="0.4">
      <c r="A39" s="316"/>
      <c r="B39" s="4"/>
      <c r="C39" s="133" t="s">
        <v>44</v>
      </c>
      <c r="D39"/>
      <c r="E39"/>
      <c r="L39" s="209"/>
      <c r="M39" s="2"/>
      <c r="N39" s="2"/>
      <c r="O39" s="2"/>
      <c r="P39" s="3"/>
    </row>
    <row r="40" spans="1:25" ht="24" customHeight="1" x14ac:dyDescent="0.35">
      <c r="A40" s="316"/>
      <c r="B40" s="4"/>
      <c r="C40" s="317" t="str">
        <f>IF('DATA ENTRY PAGE (3)'!C40:J40 = 0," ",'DATA ENTRY PAGE (3)'!C40:J40)</f>
        <v xml:space="preserve"> </v>
      </c>
      <c r="D40" s="317"/>
      <c r="E40" s="317"/>
      <c r="F40" s="317"/>
      <c r="G40" s="317"/>
      <c r="H40" s="317"/>
      <c r="I40" s="317"/>
      <c r="J40" s="317"/>
      <c r="L40" s="311" t="s">
        <v>22</v>
      </c>
      <c r="M40" s="312"/>
      <c r="N40" s="312"/>
      <c r="O40" s="312"/>
      <c r="P40" s="313"/>
    </row>
    <row r="41" spans="1:25" ht="24" customHeight="1" x14ac:dyDescent="0.35">
      <c r="A41" s="316"/>
      <c r="B41" s="4"/>
      <c r="C41" s="317" t="str">
        <f>IF('DATA ENTRY PAGE (3)'!C41:J41 = 0," ",'DATA ENTRY PAGE (3)'!C41:J41)</f>
        <v xml:space="preserve"> </v>
      </c>
      <c r="D41" s="317"/>
      <c r="E41" s="317"/>
      <c r="F41" s="317"/>
      <c r="G41" s="317"/>
      <c r="H41" s="317"/>
      <c r="I41" s="317"/>
      <c r="J41" s="317"/>
      <c r="L41" s="311" t="s">
        <v>16</v>
      </c>
      <c r="M41" s="314"/>
      <c r="N41" s="314"/>
      <c r="O41" s="314"/>
      <c r="P41" s="315"/>
    </row>
    <row r="42" spans="1:25" ht="24" customHeight="1" x14ac:dyDescent="0.35">
      <c r="A42" s="316"/>
      <c r="B42" s="4"/>
      <c r="C42" s="317" t="str">
        <f>IF('DATA ENTRY PAGE (3)'!C42:J42 = 0," ",'DATA ENTRY PAGE (3)'!C42:J42)</f>
        <v xml:space="preserve"> </v>
      </c>
      <c r="D42" s="317"/>
      <c r="E42" s="317"/>
      <c r="F42" s="317"/>
      <c r="G42" s="317"/>
      <c r="H42" s="317"/>
      <c r="I42" s="317"/>
      <c r="J42" s="317"/>
      <c r="L42" s="308" t="str">
        <f>IF('DATA ENTRY PAGE (3)'!L42:P42 &lt;&gt; 0, 'DATA ENTRY PAGE (3)'!L42:P42, " ")</f>
        <v>12/3/2019</v>
      </c>
      <c r="M42" s="309"/>
      <c r="N42" s="309"/>
      <c r="O42" s="309"/>
      <c r="P42" s="310"/>
    </row>
    <row r="43" spans="1:25" ht="24" customHeight="1" x14ac:dyDescent="0.35">
      <c r="A43" s="316"/>
      <c r="B43" s="4"/>
      <c r="C43" s="317" t="str">
        <f>IF('DATA ENTRY PAGE (3)'!C43:J43 = 0," ",'DATA ENTRY PAGE (3)'!C43:J43)</f>
        <v xml:space="preserve"> </v>
      </c>
      <c r="D43" s="317"/>
      <c r="E43" s="317"/>
      <c r="F43" s="317"/>
      <c r="G43" s="317"/>
      <c r="H43" s="317"/>
      <c r="I43" s="317"/>
      <c r="J43" s="317"/>
      <c r="L43" s="308" t="str">
        <f>IF('DATA ENTRY PAGE (3)'!L43:P43 &lt;&gt; 0, 'DATA ENTRY PAGE (3)'!L43:P43, " ")</f>
        <v>WAKE COUNTY</v>
      </c>
      <c r="M43" s="309"/>
      <c r="N43" s="309"/>
      <c r="O43" s="309"/>
      <c r="P43" s="310"/>
    </row>
    <row r="44" spans="1:25" ht="24" customHeight="1" x14ac:dyDescent="0.35">
      <c r="A44" s="316"/>
      <c r="B44" s="4"/>
      <c r="C44" s="317" t="str">
        <f>IF('DATA ENTRY PAGE (3)'!C44:J44 = 0," ",'DATA ENTRY PAGE (3)'!C44:J44)</f>
        <v xml:space="preserve"> </v>
      </c>
      <c r="D44" s="317"/>
      <c r="E44" s="317"/>
      <c r="F44" s="317"/>
      <c r="G44" s="317"/>
      <c r="H44" s="317"/>
      <c r="I44" s="317"/>
      <c r="J44" s="317"/>
      <c r="L44" s="308" t="str">
        <f>IF('DATA ENTRY PAGE (3)'!L44:P44 &lt;&gt; 0, 'DATA ENTRY PAGE (3)'!L44:P44, " ")</f>
        <v>R-2721</v>
      </c>
      <c r="M44" s="309"/>
      <c r="N44" s="309"/>
      <c r="O44" s="309"/>
      <c r="P44" s="310"/>
    </row>
    <row r="45" spans="1:25" ht="24" customHeight="1" x14ac:dyDescent="0.35">
      <c r="A45" s="316"/>
      <c r="B45" s="4"/>
      <c r="C45" s="317" t="str">
        <f>IF('DATA ENTRY PAGE (3)'!C45:J45 = 0," ",'DATA ENTRY PAGE (3)'!C45:J45)</f>
        <v xml:space="preserve"> </v>
      </c>
      <c r="D45" s="317"/>
      <c r="E45" s="317"/>
      <c r="F45" s="317"/>
      <c r="G45" s="317"/>
      <c r="H45" s="317"/>
      <c r="I45" s="317"/>
      <c r="J45" s="317"/>
      <c r="L45" s="308" t="str">
        <f>IF('DATA ENTRY PAGE (3)'!L45:P45 &lt;&gt; 0, 'DATA ENTRY PAGE (3)'!L45:P45, " ")</f>
        <v>6.401078</v>
      </c>
      <c r="M45" s="309"/>
      <c r="N45" s="309"/>
      <c r="O45" s="309"/>
      <c r="P45" s="310"/>
    </row>
    <row r="46" spans="1:25" ht="24" customHeight="1" thickBot="1" x14ac:dyDescent="0.4">
      <c r="A46" s="316"/>
      <c r="B46" s="208" t="s">
        <v>50</v>
      </c>
      <c r="C46" s="20"/>
      <c r="D46" s="112"/>
      <c r="E46" s="112"/>
      <c r="F46" s="9"/>
      <c r="G46" s="9"/>
      <c r="H46" s="9"/>
      <c r="I46" s="9"/>
      <c r="J46" s="9"/>
      <c r="K46" s="10"/>
      <c r="L46" s="45" t="s">
        <v>37</v>
      </c>
      <c r="M46" s="199">
        <f>'DATA ENTRY PAGE (3)'!M46</f>
        <v>117</v>
      </c>
      <c r="N46" s="16" t="s">
        <v>43</v>
      </c>
      <c r="O46" s="16">
        <f>'DATA ENTRY PAGE (3)'!O46</f>
        <v>119</v>
      </c>
      <c r="P46" s="22"/>
    </row>
    <row r="50" spans="3:11" ht="30" x14ac:dyDescent="0.4">
      <c r="E50" s="121" t="s">
        <v>52</v>
      </c>
    </row>
    <row r="52" spans="3:11" ht="25.5" x14ac:dyDescent="0.35">
      <c r="E52" s="120" t="s">
        <v>47</v>
      </c>
    </row>
    <row r="54" spans="3:11" ht="30" x14ac:dyDescent="0.4">
      <c r="C54" s="121"/>
      <c r="K54" s="32"/>
    </row>
    <row r="55" spans="3:11" x14ac:dyDescent="0.35">
      <c r="C55" s="111"/>
    </row>
    <row r="75" spans="7:14" ht="61.5" x14ac:dyDescent="0.85">
      <c r="G75" s="300"/>
      <c r="H75" s="300"/>
      <c r="I75" s="300"/>
      <c r="J75" s="300"/>
      <c r="K75" s="300"/>
      <c r="L75" s="300"/>
      <c r="M75" s="300"/>
      <c r="N75" s="122"/>
    </row>
    <row r="76" spans="7:14" ht="33" x14ac:dyDescent="0.45">
      <c r="G76" s="33"/>
      <c r="H76" s="33"/>
      <c r="I76" s="33"/>
      <c r="J76" s="33"/>
      <c r="K76" s="33"/>
      <c r="L76" s="33"/>
      <c r="M76" s="33"/>
      <c r="N76" s="33"/>
    </row>
    <row r="77" spans="7:14" ht="27.75" x14ac:dyDescent="0.4">
      <c r="G77" s="299"/>
      <c r="H77" s="299"/>
      <c r="I77" s="299"/>
      <c r="J77" s="299"/>
      <c r="K77" s="299"/>
      <c r="L77" s="299"/>
      <c r="M77" s="299"/>
      <c r="N77" s="32"/>
    </row>
    <row r="78" spans="7:14" ht="27.75" x14ac:dyDescent="0.4">
      <c r="G78" s="299"/>
      <c r="H78" s="299"/>
      <c r="I78" s="299"/>
      <c r="J78" s="299"/>
      <c r="K78" s="299"/>
      <c r="L78" s="299"/>
      <c r="M78" s="299"/>
      <c r="N78" s="32"/>
    </row>
    <row r="79" spans="7:14" ht="27.75" x14ac:dyDescent="0.4">
      <c r="G79" s="299"/>
      <c r="H79" s="299"/>
      <c r="I79" s="299"/>
      <c r="J79" s="299"/>
      <c r="K79" s="299"/>
      <c r="L79" s="299"/>
      <c r="M79" s="299"/>
      <c r="N79" s="32"/>
    </row>
    <row r="80" spans="7:14" ht="27.75" x14ac:dyDescent="0.4">
      <c r="G80" s="299"/>
      <c r="H80" s="299"/>
      <c r="I80" s="299"/>
      <c r="J80" s="299"/>
      <c r="K80" s="299"/>
      <c r="L80" s="299"/>
      <c r="M80" s="299"/>
      <c r="N80" s="32"/>
    </row>
    <row r="81" spans="7:14" ht="27.75" x14ac:dyDescent="0.4">
      <c r="G81" s="299"/>
      <c r="H81" s="299"/>
      <c r="I81" s="299"/>
      <c r="J81" s="299"/>
      <c r="K81" s="299"/>
      <c r="L81" s="299"/>
      <c r="M81" s="299"/>
      <c r="N81" s="32"/>
    </row>
    <row r="82" spans="7:14" ht="27.75" x14ac:dyDescent="0.4">
      <c r="G82" s="299"/>
      <c r="H82" s="299"/>
      <c r="I82" s="299"/>
      <c r="J82" s="299"/>
      <c r="K82" s="299"/>
      <c r="L82" s="299"/>
      <c r="M82" s="299"/>
      <c r="N82" s="32"/>
    </row>
    <row r="83" spans="7:14" x14ac:dyDescent="0.35">
      <c r="G83" s="14"/>
      <c r="H83" s="34"/>
      <c r="I83" s="34"/>
      <c r="J83" s="14"/>
      <c r="K83" s="14"/>
      <c r="L83" s="14"/>
      <c r="M83" s="14"/>
      <c r="N83" s="14"/>
    </row>
    <row r="84" spans="7:14" x14ac:dyDescent="0.35">
      <c r="G84" s="19"/>
      <c r="H84" s="35"/>
      <c r="I84" s="35"/>
      <c r="J84" s="14"/>
      <c r="K84" s="14"/>
      <c r="L84" s="298"/>
      <c r="M84" s="298"/>
      <c r="N84" s="123"/>
    </row>
  </sheetData>
  <mergeCells count="27">
    <mergeCell ref="C4:O4"/>
    <mergeCell ref="F5:J5"/>
    <mergeCell ref="K5:O5"/>
    <mergeCell ref="L38:P38"/>
    <mergeCell ref="A39:A42"/>
    <mergeCell ref="C40:J40"/>
    <mergeCell ref="L40:P40"/>
    <mergeCell ref="C41:J41"/>
    <mergeCell ref="L41:P41"/>
    <mergeCell ref="C42:J42"/>
    <mergeCell ref="G78:M78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G79:M79"/>
    <mergeCell ref="G80:M80"/>
    <mergeCell ref="G81:M81"/>
    <mergeCell ref="G82:M82"/>
    <mergeCell ref="L84:M84"/>
  </mergeCells>
  <printOptions horizontalCentered="1" verticalCentered="1"/>
  <pageMargins left="0.25" right="0.25" top="0.75" bottom="0.75" header="0.3" footer="0.3"/>
  <pageSetup scale="4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pageSetUpPr fitToPage="1"/>
  </sheetPr>
  <dimension ref="A1:Z84"/>
  <sheetViews>
    <sheetView showGridLines="0" view="pageBreakPreview" topLeftCell="A7" zoomScale="50" zoomScaleNormal="50" zoomScaleSheetLayoutView="50" zoomScalePageLayoutView="30" workbookViewId="0">
      <selection activeCell="L42" sqref="L42:P42"/>
    </sheetView>
  </sheetViews>
  <sheetFormatPr defaultRowHeight="23.25" x14ac:dyDescent="0.35"/>
  <cols>
    <col min="1" max="1" width="6.140625" customWidth="1"/>
    <col min="2" max="2" width="3.28515625" customWidth="1"/>
    <col min="3" max="3" width="9.7109375" customWidth="1"/>
    <col min="4" max="4" width="35.5703125" style="110" customWidth="1"/>
    <col min="5" max="5" width="42.28515625" style="110" customWidth="1"/>
    <col min="6" max="8" width="16.42578125" customWidth="1"/>
    <col min="9" max="9" width="18.7109375" customWidth="1"/>
    <col min="10" max="10" width="16.42578125" customWidth="1"/>
    <col min="11" max="11" width="17.28515625" customWidth="1"/>
    <col min="12" max="12" width="16.42578125" customWidth="1"/>
    <col min="13" max="13" width="15.85546875" style="110" customWidth="1"/>
    <col min="14" max="14" width="13.85546875" customWidth="1"/>
    <col min="15" max="15" width="13.28515625" customWidth="1"/>
    <col min="16" max="16" width="5" customWidth="1"/>
    <col min="17" max="17" width="3.7109375" customWidth="1"/>
    <col min="18" max="18" width="21.28515625" style="111" bestFit="1" customWidth="1"/>
    <col min="19" max="19" width="21.5703125" style="111" customWidth="1"/>
    <col min="20" max="20" width="19.5703125" style="111" customWidth="1"/>
    <col min="21" max="21" width="23.28515625" style="111" customWidth="1"/>
    <col min="22" max="22" width="28.42578125" style="111" customWidth="1"/>
    <col min="23" max="23" width="19.140625" customWidth="1"/>
    <col min="24" max="24" width="24.7109375" customWidth="1"/>
    <col min="25" max="25" width="19" customWidth="1"/>
  </cols>
  <sheetData>
    <row r="1" spans="1:26" ht="24" thickBot="1" x14ac:dyDescent="0.4"/>
    <row r="2" spans="1:26" ht="24" thickBot="1" x14ac:dyDescent="0.4">
      <c r="B2" s="1"/>
      <c r="C2" s="2"/>
      <c r="D2" s="132"/>
      <c r="E2" s="132"/>
      <c r="F2" s="2"/>
      <c r="G2" s="2"/>
      <c r="H2" s="2"/>
      <c r="I2" s="2"/>
      <c r="J2" s="2"/>
      <c r="K2" s="2"/>
      <c r="L2" s="2"/>
      <c r="M2" s="132"/>
      <c r="N2" s="2"/>
      <c r="O2" s="2"/>
      <c r="P2" s="3"/>
    </row>
    <row r="3" spans="1:26" x14ac:dyDescent="0.35">
      <c r="B3" s="4"/>
      <c r="C3" s="1"/>
      <c r="D3" s="132"/>
      <c r="E3" s="132"/>
      <c r="F3" s="2"/>
      <c r="G3" s="2"/>
      <c r="H3" s="2"/>
      <c r="I3" s="2"/>
      <c r="J3" s="2"/>
      <c r="K3" s="2"/>
      <c r="L3" s="2"/>
      <c r="M3" s="132"/>
      <c r="N3" s="2"/>
      <c r="O3" s="3"/>
      <c r="P3" s="5"/>
    </row>
    <row r="4" spans="1:26" ht="28.5" customHeight="1" thickBot="1" x14ac:dyDescent="0.45">
      <c r="B4" s="4"/>
      <c r="C4" s="270" t="s">
        <v>49</v>
      </c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2"/>
      <c r="P4" s="5"/>
    </row>
    <row r="5" spans="1:26" ht="21.75" customHeight="1" thickBot="1" x14ac:dyDescent="0.45">
      <c r="B5" s="4"/>
      <c r="C5" s="4"/>
      <c r="F5" s="301" t="s">
        <v>24</v>
      </c>
      <c r="G5" s="302"/>
      <c r="H5" s="302"/>
      <c r="I5" s="302"/>
      <c r="J5" s="303"/>
      <c r="K5" s="304" t="s">
        <v>23</v>
      </c>
      <c r="L5" s="302"/>
      <c r="M5" s="302"/>
      <c r="N5" s="302"/>
      <c r="O5" s="303"/>
      <c r="P5" s="5"/>
      <c r="S5" s="113"/>
      <c r="T5" s="113"/>
      <c r="U5" s="113"/>
      <c r="V5" s="113"/>
      <c r="W5" s="113"/>
      <c r="X5" s="113"/>
      <c r="Y5" s="113"/>
    </row>
    <row r="6" spans="1:26" ht="21.75" customHeight="1" x14ac:dyDescent="0.35">
      <c r="B6" s="4"/>
      <c r="C6" s="200"/>
      <c r="D6" s="201"/>
      <c r="E6" s="202"/>
      <c r="F6" s="203"/>
      <c r="G6" s="204"/>
      <c r="H6" s="205"/>
      <c r="I6" s="204"/>
      <c r="J6" s="206" t="s">
        <v>26</v>
      </c>
      <c r="K6" s="207"/>
      <c r="L6" s="204"/>
      <c r="M6" s="205" t="s">
        <v>1</v>
      </c>
      <c r="N6" s="205" t="s">
        <v>1</v>
      </c>
      <c r="O6" s="206"/>
      <c r="P6" s="5"/>
      <c r="S6" s="114"/>
      <c r="T6" s="114"/>
      <c r="U6" s="114"/>
      <c r="V6" s="114"/>
      <c r="W6" s="114"/>
      <c r="X6" s="114"/>
      <c r="Y6" s="114"/>
    </row>
    <row r="7" spans="1:26" x14ac:dyDescent="0.35">
      <c r="B7" s="4"/>
      <c r="C7" s="168"/>
      <c r="D7" s="137"/>
      <c r="E7" s="169"/>
      <c r="F7" s="170" t="s">
        <v>27</v>
      </c>
      <c r="G7" s="171" t="str">
        <f>'DATA ENTRY PAGE'!G7</f>
        <v xml:space="preserve">Temp. </v>
      </c>
      <c r="H7" s="171" t="s">
        <v>6</v>
      </c>
      <c r="I7" s="171" t="s">
        <v>0</v>
      </c>
      <c r="J7" s="172" t="s">
        <v>7</v>
      </c>
      <c r="K7" s="173" t="s">
        <v>27</v>
      </c>
      <c r="L7" s="171" t="s">
        <v>36</v>
      </c>
      <c r="M7" s="171" t="s">
        <v>8</v>
      </c>
      <c r="N7" s="171" t="s">
        <v>8</v>
      </c>
      <c r="O7" s="172" t="s">
        <v>17</v>
      </c>
      <c r="P7" s="5"/>
      <c r="S7" s="114"/>
      <c r="T7" s="114"/>
      <c r="U7" s="114"/>
      <c r="V7" s="114"/>
      <c r="W7" s="114"/>
      <c r="X7" s="114"/>
      <c r="Y7" s="114"/>
    </row>
    <row r="8" spans="1:26" x14ac:dyDescent="0.35">
      <c r="B8" s="4"/>
      <c r="C8" s="168" t="s">
        <v>2</v>
      </c>
      <c r="D8" s="137" t="s">
        <v>3</v>
      </c>
      <c r="E8" s="169" t="s">
        <v>4</v>
      </c>
      <c r="F8" s="170" t="s">
        <v>5</v>
      </c>
      <c r="G8" s="171" t="str">
        <f>'DATA ENTRY PAGE'!G8</f>
        <v>Excavation</v>
      </c>
      <c r="H8" s="171" t="s">
        <v>31</v>
      </c>
      <c r="I8" s="171" t="s">
        <v>7</v>
      </c>
      <c r="J8" s="172" t="s">
        <v>31</v>
      </c>
      <c r="K8" s="173" t="s">
        <v>33</v>
      </c>
      <c r="L8" s="171" t="s">
        <v>35</v>
      </c>
      <c r="M8" s="171" t="s">
        <v>38</v>
      </c>
      <c r="N8" s="171" t="s">
        <v>38</v>
      </c>
      <c r="O8" s="172" t="s">
        <v>18</v>
      </c>
      <c r="P8" s="5"/>
      <c r="S8" s="114"/>
      <c r="T8" s="114"/>
      <c r="U8" s="114"/>
      <c r="V8" s="114"/>
      <c r="W8" s="114"/>
      <c r="X8" s="114"/>
      <c r="Y8" s="114"/>
    </row>
    <row r="9" spans="1:26" x14ac:dyDescent="0.35">
      <c r="B9" s="4"/>
      <c r="C9" s="168" t="s">
        <v>9</v>
      </c>
      <c r="D9" s="137" t="s">
        <v>11</v>
      </c>
      <c r="E9" s="169" t="s">
        <v>15</v>
      </c>
      <c r="F9" s="170" t="s">
        <v>10</v>
      </c>
      <c r="G9" s="171" t="str">
        <f>'DATA ENTRY PAGE'!G9</f>
        <v>In Wetlands</v>
      </c>
      <c r="H9" s="171" t="s">
        <v>32</v>
      </c>
      <c r="I9" s="171" t="s">
        <v>30</v>
      </c>
      <c r="J9" s="172" t="s">
        <v>32</v>
      </c>
      <c r="K9" s="173" t="s">
        <v>28</v>
      </c>
      <c r="L9" s="171" t="s">
        <v>28</v>
      </c>
      <c r="M9" s="171" t="s">
        <v>27</v>
      </c>
      <c r="N9" s="171" t="s">
        <v>42</v>
      </c>
      <c r="O9" s="172" t="s">
        <v>19</v>
      </c>
      <c r="P9" s="5"/>
      <c r="S9" s="114"/>
      <c r="T9" s="114"/>
      <c r="U9" s="114"/>
      <c r="V9" s="114"/>
      <c r="W9" s="114"/>
      <c r="X9" s="114"/>
      <c r="Y9" s="114"/>
    </row>
    <row r="10" spans="1:26" ht="24" thickBot="1" x14ac:dyDescent="0.4">
      <c r="B10" s="4"/>
      <c r="C10" s="174" t="str">
        <f>IF('DATA ENTRY PAGE (4)'!C10=0," ",'DATA ENTRY PAGE (4)'!C10)</f>
        <v xml:space="preserve"> </v>
      </c>
      <c r="D10" s="134" t="str">
        <f>IF('DATA ENTRY PAGE (4)'!D10=0," ",'DATA ENTRY PAGE (4)'!D10)</f>
        <v xml:space="preserve"> </v>
      </c>
      <c r="E10" s="175" t="str">
        <f>IF('DATA ENTRY PAGE (4)'!E10=0," ",'DATA ENTRY PAGE (4)'!E10)</f>
        <v xml:space="preserve"> </v>
      </c>
      <c r="F10" s="176" t="s">
        <v>20</v>
      </c>
      <c r="G10" s="177" t="s">
        <v>20</v>
      </c>
      <c r="H10" s="177" t="s">
        <v>20</v>
      </c>
      <c r="I10" s="177" t="s">
        <v>20</v>
      </c>
      <c r="J10" s="178" t="s">
        <v>20</v>
      </c>
      <c r="K10" s="179" t="s">
        <v>20</v>
      </c>
      <c r="L10" s="177" t="s">
        <v>20</v>
      </c>
      <c r="M10" s="171" t="s">
        <v>21</v>
      </c>
      <c r="N10" s="171" t="s">
        <v>21</v>
      </c>
      <c r="O10" s="172" t="s">
        <v>21</v>
      </c>
      <c r="P10" s="5"/>
      <c r="S10" s="114"/>
      <c r="T10" s="114"/>
      <c r="U10" s="114"/>
      <c r="V10" s="114"/>
      <c r="W10" s="114"/>
      <c r="X10" s="114"/>
      <c r="Y10" s="114"/>
      <c r="Z10" s="115"/>
    </row>
    <row r="11" spans="1:26" ht="24.95" customHeight="1" x14ac:dyDescent="0.35">
      <c r="A11" s="116"/>
      <c r="B11" s="4"/>
      <c r="C11" s="180">
        <f>IF('DATA ENTRY PAGE (4)'!C11=0," ",'DATA ENTRY PAGE (4)'!C11)</f>
        <v>50</v>
      </c>
      <c r="D11" s="180" t="str">
        <f>IF('DATA ENTRY PAGE (4)'!D11=0," ",'DATA ENTRY PAGE (4)'!D11)</f>
        <v>68+54 to 69+62-Y5-LT</v>
      </c>
      <c r="E11" s="180" t="str">
        <f>IF('DATA ENTRY PAGE (4)'!E11=0," ",'DATA ENTRY PAGE (4)'!E11)</f>
        <v>ROADWAY FILL</v>
      </c>
      <c r="F11" s="181" t="str">
        <f>IF('DATA ENTRY PAGE (4)'!F11=0," ",IF('DATA ENTRY PAGE (4)'!F11&gt;=0.01, ROUND('DATA ENTRY PAGE (4)'!F11,2),("&lt; " &amp;ROUNDUP('DATA ENTRY PAGE (4)'!F11,2))))</f>
        <v xml:space="preserve"> </v>
      </c>
      <c r="G11" s="182" t="str">
        <f>IF('DATA ENTRY PAGE (4)'!G11=0," ",IF('DATA ENTRY PAGE (4)'!G11&gt;=0.01, ROUND('DATA ENTRY PAGE (4)'!G11,2),("&lt; " &amp;ROUNDUP('DATA ENTRY PAGE (4)'!G11,2))))</f>
        <v xml:space="preserve"> </v>
      </c>
      <c r="H11" s="182" t="str">
        <f>IF('DATA ENTRY PAGE (4)'!H11=0," ",IF('DATA ENTRY PAGE (4)'!H11&gt;=0.01, ROUND('DATA ENTRY PAGE (4)'!H11,2),("&lt; " &amp;ROUNDUP('DATA ENTRY PAGE (4)'!H11,2))))</f>
        <v xml:space="preserve"> </v>
      </c>
      <c r="I11" s="182" t="str">
        <f>IF('DATA ENTRY PAGE (4)'!I11=0," ",IF('DATA ENTRY PAGE (4)'!I11&gt;=0.01, ROUND('DATA ENTRY PAGE (4)'!I11,2),("&lt; " &amp;ROUNDUP('DATA ENTRY PAGE (4)'!I11,2))))</f>
        <v xml:space="preserve"> </v>
      </c>
      <c r="J11" s="183" t="str">
        <f>IF('DATA ENTRY PAGE (4)'!J11=0," ",IF('DATA ENTRY PAGE (4)'!J11&gt;=0.01, ROUND('DATA ENTRY PAGE (4)'!J11,2),("&lt; " &amp;ROUNDUP('DATA ENTRY PAGE (4)'!J11,2))))</f>
        <v xml:space="preserve"> </v>
      </c>
      <c r="K11" s="182">
        <f>IF('DATA ENTRY PAGE (4)'!K11=0," ",IF('DATA ENTRY PAGE (4)'!K11&gt;=0.01, ROUND('DATA ENTRY PAGE (4)'!K11,2),("&lt; " &amp;ROUNDUP('DATA ENTRY PAGE (4)'!K11,2))))</f>
        <v>0.01</v>
      </c>
      <c r="L11" s="184" t="str">
        <f>IF('DATA ENTRY PAGE (4)'!L11=0," ",IF('DATA ENTRY PAGE (4)'!L11&gt;=0.01, ROUND('DATA ENTRY PAGE (4)'!L11,2),("&lt; " &amp;ROUNDUP('DATA ENTRY PAGE (4)'!L11,2))))</f>
        <v>&lt; 0.01</v>
      </c>
      <c r="M11" s="185">
        <f>IF('DATA ENTRY PAGE (4)'!M11=0," ",'DATA ENTRY PAGE (4)'!M11)</f>
        <v>128</v>
      </c>
      <c r="N11" s="185">
        <f>IF('DATA ENTRY PAGE (4)'!N11=0," ",'DATA ENTRY PAGE (4)'!N11)</f>
        <v>6</v>
      </c>
      <c r="O11" s="186" t="str">
        <f>IF('DATA ENTRY PAGE (4)'!O11=0," ",'DATA ENTRY PAGE (4)'!O11)</f>
        <v xml:space="preserve"> </v>
      </c>
      <c r="P11" s="5"/>
      <c r="W11" s="111"/>
      <c r="X11" s="111"/>
      <c r="Y11" s="111"/>
    </row>
    <row r="12" spans="1:26" ht="24.95" customHeight="1" x14ac:dyDescent="0.35">
      <c r="A12" s="116"/>
      <c r="B12" s="4"/>
      <c r="C12" s="187">
        <f>IF('DATA ENTRY PAGE (4)'!C12=0," ",'DATA ENTRY PAGE (4)'!C12)</f>
        <v>51</v>
      </c>
      <c r="D12" s="187" t="str">
        <f>IF('DATA ENTRY PAGE (4)'!D12=0," ",'DATA ENTRY PAGE (4)'!D12)</f>
        <v>29+06 to 29+15-Y1-LT</v>
      </c>
      <c r="E12" s="187" t="str">
        <f>IF('DATA ENTRY PAGE (4)'!E12=0," ",'DATA ENTRY PAGE (4)'!E12)</f>
        <v>RIP RAP</v>
      </c>
      <c r="F12" s="181" t="str">
        <f>IF('DATA ENTRY PAGE (4)'!F12=0," ",IF('DATA ENTRY PAGE (4)'!F12&gt;=0.01, ROUND('DATA ENTRY PAGE (4)'!F12,2),("&lt; " &amp;ROUNDUP('DATA ENTRY PAGE (4)'!F12,2))))</f>
        <v xml:space="preserve"> </v>
      </c>
      <c r="G12" s="182" t="str">
        <f>IF('DATA ENTRY PAGE (4)'!G12=0," ",IF('DATA ENTRY PAGE (4)'!G12&gt;=0.01, ROUND('DATA ENTRY PAGE (4)'!G12,2),("&lt; " &amp;ROUNDUP('DATA ENTRY PAGE (4)'!G12,2))))</f>
        <v xml:space="preserve"> </v>
      </c>
      <c r="H12" s="182" t="str">
        <f>IF('DATA ENTRY PAGE (4)'!H12=0," ",IF('DATA ENTRY PAGE (4)'!H12&gt;=0.01, ROUND('DATA ENTRY PAGE (4)'!H12,2),("&lt; " &amp;ROUNDUP('DATA ENTRY PAGE (4)'!H12,2))))</f>
        <v xml:space="preserve"> </v>
      </c>
      <c r="I12" s="182" t="str">
        <f>IF('DATA ENTRY PAGE (4)'!I12=0," ",IF('DATA ENTRY PAGE (4)'!I12&gt;=0.01, ROUND('DATA ENTRY PAGE (4)'!I12,2),("&lt; " &amp;ROUNDUP('DATA ENTRY PAGE (4)'!I12,2))))</f>
        <v xml:space="preserve"> </v>
      </c>
      <c r="J12" s="183" t="str">
        <f>IF('DATA ENTRY PAGE (4)'!J12=0," ",IF('DATA ENTRY PAGE (4)'!J12&gt;=0.01, ROUND('DATA ENTRY PAGE (4)'!J12,2),("&lt; " &amp;ROUNDUP('DATA ENTRY PAGE (4)'!J12,2))))</f>
        <v xml:space="preserve"> </v>
      </c>
      <c r="K12" s="182" t="str">
        <f>IF('DATA ENTRY PAGE (4)'!K12=0," ",IF('DATA ENTRY PAGE (4)'!K12&gt;=0.01, ROUND('DATA ENTRY PAGE (4)'!K12,2),("&lt; " &amp;ROUNDUP('DATA ENTRY PAGE (4)'!K12,2))))</f>
        <v>&lt; 0.01</v>
      </c>
      <c r="L12" s="184" t="str">
        <f>IF('DATA ENTRY PAGE (4)'!L12=0," ",IF('DATA ENTRY PAGE (4)'!L12&gt;=0.01, ROUND('DATA ENTRY PAGE (4)'!L12,2),("&lt; " &amp;ROUNDUP('DATA ENTRY PAGE (4)'!L12,2))))</f>
        <v xml:space="preserve"> </v>
      </c>
      <c r="M12" s="188">
        <f>IF('DATA ENTRY PAGE (4)'!M12=0," ",'DATA ENTRY PAGE (4)'!M12)</f>
        <v>13</v>
      </c>
      <c r="N12" s="188" t="str">
        <f>IF('DATA ENTRY PAGE (4)'!N12=0," ",'DATA ENTRY PAGE (4)'!N12)</f>
        <v xml:space="preserve"> </v>
      </c>
      <c r="O12" s="189" t="str">
        <f>IF('DATA ENTRY PAGE (4)'!O12=0," ",'DATA ENTRY PAGE (4)'!O12)</f>
        <v xml:space="preserve"> </v>
      </c>
      <c r="P12" s="5"/>
      <c r="W12" s="111"/>
      <c r="X12" s="111"/>
      <c r="Y12" s="111"/>
    </row>
    <row r="13" spans="1:26" ht="24.95" customHeight="1" x14ac:dyDescent="0.35">
      <c r="A13" s="116"/>
      <c r="B13" s="4"/>
      <c r="C13" s="187">
        <f>IF('DATA ENTRY PAGE (4)'!C13=0," ",'DATA ENTRY PAGE (4)'!C13)</f>
        <v>52</v>
      </c>
      <c r="D13" s="187" t="str">
        <f>IF('DATA ENTRY PAGE (4)'!D13=0," ",'DATA ENTRY PAGE (4)'!D13)</f>
        <v>47+74 to 47+85-Y1-RT</v>
      </c>
      <c r="E13" s="187" t="str">
        <f>IF('DATA ENTRY PAGE (4)'!E13=0," ",'DATA ENTRY PAGE (4)'!E13)</f>
        <v>STABILIZATION</v>
      </c>
      <c r="F13" s="181" t="str">
        <f>IF('DATA ENTRY PAGE (4)'!F13=0," ",IF('DATA ENTRY PAGE (4)'!F13&gt;=0.01, ROUND('DATA ENTRY PAGE (4)'!F13,2),("&lt; " &amp;ROUNDUP('DATA ENTRY PAGE (4)'!F13,2))))</f>
        <v xml:space="preserve"> </v>
      </c>
      <c r="G13" s="182" t="str">
        <f>IF('DATA ENTRY PAGE (4)'!G13=0," ",IF('DATA ENTRY PAGE (4)'!G13&gt;=0.01, ROUND('DATA ENTRY PAGE (4)'!G13,2),("&lt; " &amp;ROUNDUP('DATA ENTRY PAGE (4)'!G13,2))))</f>
        <v xml:space="preserve"> </v>
      </c>
      <c r="H13" s="182" t="str">
        <f>IF('DATA ENTRY PAGE (4)'!H13=0," ",IF('DATA ENTRY PAGE (4)'!H13&gt;=0.01, ROUND('DATA ENTRY PAGE (4)'!H13,2),("&lt; " &amp;ROUNDUP('DATA ENTRY PAGE (4)'!H13,2))))</f>
        <v xml:space="preserve"> </v>
      </c>
      <c r="I13" s="182" t="str">
        <f>IF('DATA ENTRY PAGE (4)'!I13=0," ",IF('DATA ENTRY PAGE (4)'!I13&gt;=0.01, ROUND('DATA ENTRY PAGE (4)'!I13,2),("&lt; " &amp;ROUNDUP('DATA ENTRY PAGE (4)'!I13,2))))</f>
        <v xml:space="preserve"> </v>
      </c>
      <c r="J13" s="183" t="str">
        <f>IF('DATA ENTRY PAGE (4)'!J13=0," ",IF('DATA ENTRY PAGE (4)'!J13&gt;=0.01, ROUND('DATA ENTRY PAGE (4)'!J13,2),("&lt; " &amp;ROUNDUP('DATA ENTRY PAGE (4)'!J13,2))))</f>
        <v xml:space="preserve"> </v>
      </c>
      <c r="K13" s="182" t="str">
        <f>IF('DATA ENTRY PAGE (4)'!K13=0," ",IF('DATA ENTRY PAGE (4)'!K13&gt;=0.01, ROUND('DATA ENTRY PAGE (4)'!K13,2),("&lt; " &amp;ROUNDUP('DATA ENTRY PAGE (4)'!K13,2))))</f>
        <v>&lt; 0.01</v>
      </c>
      <c r="L13" s="184" t="str">
        <f>IF('DATA ENTRY PAGE (4)'!L13=0," ",IF('DATA ENTRY PAGE (4)'!L13&gt;=0.01, ROUND('DATA ENTRY PAGE (4)'!L13,2),("&lt; " &amp;ROUNDUP('DATA ENTRY PAGE (4)'!L13,2))))</f>
        <v>&lt; 0.01</v>
      </c>
      <c r="M13" s="188">
        <f>IF('DATA ENTRY PAGE (4)'!M13=0," ",'DATA ENTRY PAGE (4)'!M13)</f>
        <v>20</v>
      </c>
      <c r="N13" s="188">
        <f>IF('DATA ENTRY PAGE (4)'!N13=0," ",'DATA ENTRY PAGE (4)'!N13)</f>
        <v>12</v>
      </c>
      <c r="O13" s="189" t="str">
        <f>IF('DATA ENTRY PAGE (4)'!O13=0," ",'DATA ENTRY PAGE (4)'!O13)</f>
        <v xml:space="preserve"> </v>
      </c>
      <c r="P13" s="5"/>
      <c r="W13" s="111"/>
      <c r="X13" s="111"/>
      <c r="Y13" s="111"/>
    </row>
    <row r="14" spans="1:26" ht="24.95" customHeight="1" x14ac:dyDescent="0.35">
      <c r="A14" s="116"/>
      <c r="B14" s="4"/>
      <c r="C14" s="187" t="str">
        <f>IF('DATA ENTRY PAGE (4)'!C14=0," ",'DATA ENTRY PAGE (4)'!C14)</f>
        <v xml:space="preserve"> </v>
      </c>
      <c r="D14" s="187" t="str">
        <f>IF('DATA ENTRY PAGE (4)'!D14=0," ",'DATA ENTRY PAGE (4)'!D14)</f>
        <v xml:space="preserve"> </v>
      </c>
      <c r="E14" s="187" t="str">
        <f>IF('DATA ENTRY PAGE (4)'!E14=0," ",'DATA ENTRY PAGE (4)'!E14)</f>
        <v xml:space="preserve"> </v>
      </c>
      <c r="F14" s="181" t="str">
        <f>IF('DATA ENTRY PAGE (4)'!F14=0," ",IF('DATA ENTRY PAGE (4)'!F14&gt;=0.01, ROUND('DATA ENTRY PAGE (4)'!F14,2),("&lt; " &amp;ROUNDUP('DATA ENTRY PAGE (4)'!F14,2))))</f>
        <v xml:space="preserve"> </v>
      </c>
      <c r="G14" s="182" t="str">
        <f>IF('DATA ENTRY PAGE (4)'!G14=0," ",IF('DATA ENTRY PAGE (4)'!G14&gt;=0.01, ROUND('DATA ENTRY PAGE (4)'!G14,2),("&lt; " &amp;ROUNDUP('DATA ENTRY PAGE (4)'!G14,2))))</f>
        <v xml:space="preserve"> </v>
      </c>
      <c r="H14" s="182" t="str">
        <f>IF('DATA ENTRY PAGE (4)'!H14=0," ",IF('DATA ENTRY PAGE (4)'!H14&gt;=0.01, ROUND('DATA ENTRY PAGE (4)'!H14,2),("&lt; " &amp;ROUNDUP('DATA ENTRY PAGE (4)'!H14,2))))</f>
        <v xml:space="preserve"> </v>
      </c>
      <c r="I14" s="182" t="str">
        <f>IF('DATA ENTRY PAGE (4)'!I14=0," ",IF('DATA ENTRY PAGE (4)'!I14&gt;=0.01, ROUND('DATA ENTRY PAGE (4)'!I14,2),("&lt; " &amp;ROUNDUP('DATA ENTRY PAGE (4)'!I14,2))))</f>
        <v xml:space="preserve"> </v>
      </c>
      <c r="J14" s="183" t="str">
        <f>IF('DATA ENTRY PAGE (4)'!J14=0," ",IF('DATA ENTRY PAGE (4)'!J14&gt;=0.01, ROUND('DATA ENTRY PAGE (4)'!J14,2),("&lt; " &amp;ROUNDUP('DATA ENTRY PAGE (4)'!J14,2))))</f>
        <v xml:space="preserve"> </v>
      </c>
      <c r="K14" s="182" t="str">
        <f>IF('DATA ENTRY PAGE (4)'!K14=0," ",IF('DATA ENTRY PAGE (4)'!K14&gt;=0.01, ROUND('DATA ENTRY PAGE (4)'!K14,2),("&lt; " &amp;ROUNDUP('DATA ENTRY PAGE (4)'!K14,2))))</f>
        <v xml:space="preserve"> </v>
      </c>
      <c r="L14" s="184" t="str">
        <f>IF('DATA ENTRY PAGE (4)'!L14=0," ",IF('DATA ENTRY PAGE (4)'!L14&gt;=0.01, ROUND('DATA ENTRY PAGE (4)'!L14,2),("&lt; " &amp;ROUNDUP('DATA ENTRY PAGE (4)'!L14,2))))</f>
        <v xml:space="preserve"> </v>
      </c>
      <c r="M14" s="188" t="str">
        <f>IF('DATA ENTRY PAGE (4)'!M14=0," ",'DATA ENTRY PAGE (4)'!M14)</f>
        <v xml:space="preserve"> </v>
      </c>
      <c r="N14" s="188" t="str">
        <f>IF('DATA ENTRY PAGE (4)'!N14=0," ",'DATA ENTRY PAGE (4)'!N14)</f>
        <v xml:space="preserve"> </v>
      </c>
      <c r="O14" s="189" t="str">
        <f>IF('DATA ENTRY PAGE (4)'!O14=0," ",'DATA ENTRY PAGE (4)'!O14)</f>
        <v xml:space="preserve"> </v>
      </c>
      <c r="P14" s="5"/>
      <c r="W14" s="111"/>
      <c r="X14" s="111"/>
      <c r="Y14" s="111"/>
    </row>
    <row r="15" spans="1:26" ht="24.95" customHeight="1" x14ac:dyDescent="0.35">
      <c r="A15" s="116"/>
      <c r="B15" s="4"/>
      <c r="C15" s="187" t="str">
        <f>IF('DATA ENTRY PAGE (4)'!C15=0," ",'DATA ENTRY PAGE (4)'!C15)</f>
        <v xml:space="preserve"> </v>
      </c>
      <c r="D15" s="187" t="str">
        <f>IF('DATA ENTRY PAGE (4)'!D15=0," ",'DATA ENTRY PAGE (4)'!D15)</f>
        <v xml:space="preserve"> </v>
      </c>
      <c r="E15" s="187" t="str">
        <f>IF('DATA ENTRY PAGE (4)'!E15=0," ",'DATA ENTRY PAGE (4)'!E15)</f>
        <v xml:space="preserve"> </v>
      </c>
      <c r="F15" s="181" t="str">
        <f>IF('DATA ENTRY PAGE (4)'!F15=0," ",IF('DATA ENTRY PAGE (4)'!F15&gt;=0.01, ROUND('DATA ENTRY PAGE (4)'!F15,2),("&lt; " &amp;ROUNDUP('DATA ENTRY PAGE (4)'!F15,2))))</f>
        <v xml:space="preserve"> </v>
      </c>
      <c r="G15" s="182" t="str">
        <f>IF('DATA ENTRY PAGE (4)'!G15=0," ",IF('DATA ENTRY PAGE (4)'!G15&gt;=0.01, ROUND('DATA ENTRY PAGE (4)'!G15,2),("&lt; " &amp;ROUNDUP('DATA ENTRY PAGE (4)'!G15,2))))</f>
        <v xml:space="preserve"> </v>
      </c>
      <c r="H15" s="182" t="str">
        <f>IF('DATA ENTRY PAGE (4)'!H15=0," ",IF('DATA ENTRY PAGE (4)'!H15&gt;=0.01, ROUND('DATA ENTRY PAGE (4)'!H15,2),("&lt; " &amp;ROUNDUP('DATA ENTRY PAGE (4)'!H15,2))))</f>
        <v xml:space="preserve"> </v>
      </c>
      <c r="I15" s="182" t="str">
        <f>IF('DATA ENTRY PAGE (4)'!I15=0," ",IF('DATA ENTRY PAGE (4)'!I15&gt;=0.01, ROUND('DATA ENTRY PAGE (4)'!I15,2),("&lt; " &amp;ROUNDUP('DATA ENTRY PAGE (4)'!I15,2))))</f>
        <v xml:space="preserve"> </v>
      </c>
      <c r="J15" s="183" t="str">
        <f>IF('DATA ENTRY PAGE (4)'!J15=0," ",IF('DATA ENTRY PAGE (4)'!J15&gt;=0.01, ROUND('DATA ENTRY PAGE (4)'!J15,2),("&lt; " &amp;ROUNDUP('DATA ENTRY PAGE (4)'!J15,2))))</f>
        <v xml:space="preserve"> </v>
      </c>
      <c r="K15" s="182" t="str">
        <f>IF('DATA ENTRY PAGE (4)'!K15=0," ",IF('DATA ENTRY PAGE (4)'!K15&gt;=0.01, ROUND('DATA ENTRY PAGE (4)'!K15,2),("&lt; " &amp;ROUNDUP('DATA ENTRY PAGE (4)'!K15,2))))</f>
        <v xml:space="preserve"> </v>
      </c>
      <c r="L15" s="184" t="str">
        <f>IF('DATA ENTRY PAGE (4)'!L15=0," ",IF('DATA ENTRY PAGE (4)'!L15&gt;=0.01, ROUND('DATA ENTRY PAGE (4)'!L15,2),("&lt; " &amp;ROUNDUP('DATA ENTRY PAGE (4)'!L15,2))))</f>
        <v xml:space="preserve"> </v>
      </c>
      <c r="M15" s="188" t="str">
        <f>IF('DATA ENTRY PAGE (4)'!M15=0," ",'DATA ENTRY PAGE (4)'!M15)</f>
        <v xml:space="preserve"> </v>
      </c>
      <c r="N15" s="188" t="str">
        <f>IF('DATA ENTRY PAGE (4)'!N15=0," ",'DATA ENTRY PAGE (4)'!N15)</f>
        <v xml:space="preserve"> </v>
      </c>
      <c r="O15" s="189" t="str">
        <f>IF('DATA ENTRY PAGE (4)'!O15=0," ",'DATA ENTRY PAGE (4)'!O15)</f>
        <v xml:space="preserve"> </v>
      </c>
      <c r="P15" s="5"/>
      <c r="W15" s="111"/>
      <c r="X15" s="111"/>
      <c r="Y15" s="111"/>
    </row>
    <row r="16" spans="1:26" ht="24.95" customHeight="1" x14ac:dyDescent="0.35">
      <c r="A16" s="116"/>
      <c r="B16" s="4"/>
      <c r="C16" s="187" t="str">
        <f>IF('DATA ENTRY PAGE (4)'!C16=0," ",'DATA ENTRY PAGE (4)'!C16)</f>
        <v xml:space="preserve"> </v>
      </c>
      <c r="D16" s="187" t="str">
        <f>IF('DATA ENTRY PAGE (4)'!D16=0," ",'DATA ENTRY PAGE (4)'!D16)</f>
        <v xml:space="preserve"> </v>
      </c>
      <c r="E16" s="187" t="str">
        <f>IF('DATA ENTRY PAGE (4)'!E16=0," ",'DATA ENTRY PAGE (4)'!E16)</f>
        <v xml:space="preserve"> </v>
      </c>
      <c r="F16" s="181" t="str">
        <f>IF('DATA ENTRY PAGE (4)'!F16=0," ",IF('DATA ENTRY PAGE (4)'!F16&gt;=0.01, ROUND('DATA ENTRY PAGE (4)'!F16,2),("&lt; " &amp;ROUNDUP('DATA ENTRY PAGE (4)'!F16,2))))</f>
        <v xml:space="preserve"> </v>
      </c>
      <c r="G16" s="182" t="str">
        <f>IF('DATA ENTRY PAGE (4)'!G16=0," ",IF('DATA ENTRY PAGE (4)'!G16&gt;=0.01, ROUND('DATA ENTRY PAGE (4)'!G16,2),("&lt; " &amp;ROUNDUP('DATA ENTRY PAGE (4)'!G16,2))))</f>
        <v xml:space="preserve"> </v>
      </c>
      <c r="H16" s="182" t="str">
        <f>IF('DATA ENTRY PAGE (4)'!H16=0," ",IF('DATA ENTRY PAGE (4)'!H16&gt;=0.01, ROUND('DATA ENTRY PAGE (4)'!H16,2),("&lt; " &amp;ROUNDUP('DATA ENTRY PAGE (4)'!H16,2))))</f>
        <v xml:space="preserve"> </v>
      </c>
      <c r="I16" s="182" t="str">
        <f>IF('DATA ENTRY PAGE (4)'!I16=0," ",IF('DATA ENTRY PAGE (4)'!I16&gt;=0.01, ROUND('DATA ENTRY PAGE (4)'!I16,2),("&lt; " &amp;ROUNDUP('DATA ENTRY PAGE (4)'!I16,2))))</f>
        <v xml:space="preserve"> </v>
      </c>
      <c r="J16" s="183" t="str">
        <f>IF('DATA ENTRY PAGE (4)'!J16=0," ",IF('DATA ENTRY PAGE (4)'!J16&gt;=0.01, ROUND('DATA ENTRY PAGE (4)'!J16,2),("&lt; " &amp;ROUNDUP('DATA ENTRY PAGE (4)'!J16,2))))</f>
        <v xml:space="preserve"> </v>
      </c>
      <c r="K16" s="182" t="str">
        <f>IF('DATA ENTRY PAGE (4)'!K16=0," ",IF('DATA ENTRY PAGE (4)'!K16&gt;=0.01, ROUND('DATA ENTRY PAGE (4)'!K16,2),("&lt; " &amp;ROUNDUP('DATA ENTRY PAGE (4)'!K16,2))))</f>
        <v xml:space="preserve"> </v>
      </c>
      <c r="L16" s="184" t="str">
        <f>IF('DATA ENTRY PAGE (4)'!L16=0," ",IF('DATA ENTRY PAGE (4)'!L16&gt;=0.01, ROUND('DATA ENTRY PAGE (4)'!L16,2),("&lt; " &amp;ROUNDUP('DATA ENTRY PAGE (4)'!L16,2))))</f>
        <v xml:space="preserve"> </v>
      </c>
      <c r="M16" s="188" t="str">
        <f>IF('DATA ENTRY PAGE (4)'!M16=0," ",'DATA ENTRY PAGE (4)'!M16)</f>
        <v xml:space="preserve"> </v>
      </c>
      <c r="N16" s="188" t="str">
        <f>IF('DATA ENTRY PAGE (4)'!N16=0," ",'DATA ENTRY PAGE (4)'!N16)</f>
        <v xml:space="preserve"> </v>
      </c>
      <c r="O16" s="189" t="str">
        <f>IF('DATA ENTRY PAGE (4)'!O16=0," ",'DATA ENTRY PAGE (4)'!O16)</f>
        <v xml:space="preserve"> </v>
      </c>
      <c r="P16" s="5"/>
      <c r="R16"/>
      <c r="S16"/>
      <c r="W16" s="111"/>
      <c r="X16" s="111"/>
      <c r="Y16" s="111"/>
    </row>
    <row r="17" spans="1:25" ht="24.95" customHeight="1" x14ac:dyDescent="0.35">
      <c r="A17" s="116"/>
      <c r="B17" s="4"/>
      <c r="C17" s="187" t="str">
        <f>IF('DATA ENTRY PAGE (4)'!C17=0," ",'DATA ENTRY PAGE (4)'!C17)</f>
        <v xml:space="preserve"> </v>
      </c>
      <c r="D17" s="187" t="str">
        <f>IF('DATA ENTRY PAGE (4)'!D17=0," ",'DATA ENTRY PAGE (4)'!D17)</f>
        <v xml:space="preserve"> </v>
      </c>
      <c r="E17" s="187" t="str">
        <f>IF('DATA ENTRY PAGE (4)'!E17=0," ",'DATA ENTRY PAGE (4)'!E17)</f>
        <v xml:space="preserve"> </v>
      </c>
      <c r="F17" s="181" t="str">
        <f>IF('DATA ENTRY PAGE (4)'!F17=0," ",IF('DATA ENTRY PAGE (4)'!F17&gt;=0.01, ROUND('DATA ENTRY PAGE (4)'!F17,2),("&lt; " &amp;ROUNDUP('DATA ENTRY PAGE (4)'!F17,2))))</f>
        <v xml:space="preserve"> </v>
      </c>
      <c r="G17" s="182" t="str">
        <f>IF('DATA ENTRY PAGE (4)'!G17=0," ",IF('DATA ENTRY PAGE (4)'!G17&gt;=0.01, ROUND('DATA ENTRY PAGE (4)'!G17,2),("&lt; " &amp;ROUNDUP('DATA ENTRY PAGE (4)'!G17,2))))</f>
        <v xml:space="preserve"> </v>
      </c>
      <c r="H17" s="182" t="str">
        <f>IF('DATA ENTRY PAGE (4)'!H17=0," ",IF('DATA ENTRY PAGE (4)'!H17&gt;=0.01, ROUND('DATA ENTRY PAGE (4)'!H17,2),("&lt; " &amp;ROUNDUP('DATA ENTRY PAGE (4)'!H17,2))))</f>
        <v xml:space="preserve"> </v>
      </c>
      <c r="I17" s="182" t="str">
        <f>IF('DATA ENTRY PAGE (4)'!I17=0," ",IF('DATA ENTRY PAGE (4)'!I17&gt;=0.01, ROUND('DATA ENTRY PAGE (4)'!I17,2),("&lt; " &amp;ROUNDUP('DATA ENTRY PAGE (4)'!I17,2))))</f>
        <v xml:space="preserve"> </v>
      </c>
      <c r="J17" s="183" t="str">
        <f>IF('DATA ENTRY PAGE (4)'!J17=0," ",IF('DATA ENTRY PAGE (4)'!J17&gt;=0.01, ROUND('DATA ENTRY PAGE (4)'!J17,2),("&lt; " &amp;ROUNDUP('DATA ENTRY PAGE (4)'!J17,2))))</f>
        <v xml:space="preserve"> </v>
      </c>
      <c r="K17" s="182" t="str">
        <f>IF('DATA ENTRY PAGE (4)'!K17=0," ",IF('DATA ENTRY PAGE (4)'!K17&gt;=0.01, ROUND('DATA ENTRY PAGE (4)'!K17,2),("&lt; " &amp;ROUNDUP('DATA ENTRY PAGE (4)'!K17,2))))</f>
        <v xml:space="preserve"> </v>
      </c>
      <c r="L17" s="184" t="str">
        <f>IF('DATA ENTRY PAGE (4)'!L17=0," ",IF('DATA ENTRY PAGE (4)'!L17&gt;=0.01, ROUND('DATA ENTRY PAGE (4)'!L17,2),("&lt; " &amp;ROUNDUP('DATA ENTRY PAGE (4)'!L17,2))))</f>
        <v xml:space="preserve"> </v>
      </c>
      <c r="M17" s="188" t="str">
        <f>IF('DATA ENTRY PAGE (4)'!M17=0," ",'DATA ENTRY PAGE (4)'!M17)</f>
        <v xml:space="preserve"> </v>
      </c>
      <c r="N17" s="188" t="str">
        <f>IF('DATA ENTRY PAGE (4)'!N17=0," ",'DATA ENTRY PAGE (4)'!N17)</f>
        <v xml:space="preserve"> </v>
      </c>
      <c r="O17" s="189" t="str">
        <f>IF('DATA ENTRY PAGE (4)'!O17=0," ",'DATA ENTRY PAGE (4)'!O17)</f>
        <v xml:space="preserve"> </v>
      </c>
      <c r="P17" s="5"/>
      <c r="W17" s="111"/>
      <c r="X17" s="111"/>
      <c r="Y17" s="111"/>
    </row>
    <row r="18" spans="1:25" ht="24.95" customHeight="1" x14ac:dyDescent="0.35">
      <c r="A18" s="116"/>
      <c r="B18" s="4"/>
      <c r="C18" s="187" t="str">
        <f>IF('DATA ENTRY PAGE (4)'!C18=0," ",'DATA ENTRY PAGE (4)'!C18)</f>
        <v xml:space="preserve"> </v>
      </c>
      <c r="D18" s="187" t="str">
        <f>IF('DATA ENTRY PAGE (4)'!D18=0," ",'DATA ENTRY PAGE (4)'!D18)</f>
        <v xml:space="preserve"> </v>
      </c>
      <c r="E18" s="187" t="str">
        <f>IF('DATA ENTRY PAGE (4)'!E18=0," ",'DATA ENTRY PAGE (4)'!E18)</f>
        <v xml:space="preserve"> </v>
      </c>
      <c r="F18" s="181" t="str">
        <f>IF('DATA ENTRY PAGE (4)'!F18=0," ",IF('DATA ENTRY PAGE (4)'!F18&gt;=0.01, ROUND('DATA ENTRY PAGE (4)'!F18,2),("&lt; " &amp;ROUNDUP('DATA ENTRY PAGE (4)'!F18,2))))</f>
        <v xml:space="preserve"> </v>
      </c>
      <c r="G18" s="182" t="str">
        <f>IF('DATA ENTRY PAGE (4)'!G18=0," ",IF('DATA ENTRY PAGE (4)'!G18&gt;=0.01, ROUND('DATA ENTRY PAGE (4)'!G18,2),("&lt; " &amp;ROUNDUP('DATA ENTRY PAGE (4)'!G18,2))))</f>
        <v xml:space="preserve"> </v>
      </c>
      <c r="H18" s="182" t="str">
        <f>IF('DATA ENTRY PAGE (4)'!H18=0," ",IF('DATA ENTRY PAGE (4)'!H18&gt;=0.01, ROUND('DATA ENTRY PAGE (4)'!H18,2),("&lt; " &amp;ROUNDUP('DATA ENTRY PAGE (4)'!H18,2))))</f>
        <v xml:space="preserve"> </v>
      </c>
      <c r="I18" s="182" t="str">
        <f>IF('DATA ENTRY PAGE (4)'!I18=0," ",IF('DATA ENTRY PAGE (4)'!I18&gt;=0.01, ROUND('DATA ENTRY PAGE (4)'!I18,2),("&lt; " &amp;ROUNDUP('DATA ENTRY PAGE (4)'!I18,2))))</f>
        <v xml:space="preserve"> </v>
      </c>
      <c r="J18" s="183" t="str">
        <f>IF('DATA ENTRY PAGE (4)'!J18=0," ",IF('DATA ENTRY PAGE (4)'!J18&gt;=0.01, ROUND('DATA ENTRY PAGE (4)'!J18,2),("&lt; " &amp;ROUNDUP('DATA ENTRY PAGE (4)'!J18,2))))</f>
        <v xml:space="preserve"> </v>
      </c>
      <c r="K18" s="182" t="str">
        <f>IF('DATA ENTRY PAGE (4)'!K18=0," ",IF('DATA ENTRY PAGE (4)'!K18&gt;=0.01, ROUND('DATA ENTRY PAGE (4)'!K18,2),("&lt; " &amp;ROUNDUP('DATA ENTRY PAGE (4)'!K18,2))))</f>
        <v xml:space="preserve"> </v>
      </c>
      <c r="L18" s="184" t="str">
        <f>IF('DATA ENTRY PAGE (4)'!L18=0," ",IF('DATA ENTRY PAGE (4)'!L18&gt;=0.01, ROUND('DATA ENTRY PAGE (4)'!L18,2),("&lt; " &amp;ROUNDUP('DATA ENTRY PAGE (4)'!L18,2))))</f>
        <v xml:space="preserve"> </v>
      </c>
      <c r="M18" s="188" t="str">
        <f>IF('DATA ENTRY PAGE (4)'!M18=0," ",'DATA ENTRY PAGE (4)'!M18)</f>
        <v xml:space="preserve"> </v>
      </c>
      <c r="N18" s="188" t="str">
        <f>IF('DATA ENTRY PAGE (4)'!N18=0," ",'DATA ENTRY PAGE (4)'!N18)</f>
        <v xml:space="preserve"> </v>
      </c>
      <c r="O18" s="189" t="str">
        <f>IF('DATA ENTRY PAGE (4)'!O18=0," ",'DATA ENTRY PAGE (4)'!O18)</f>
        <v xml:space="preserve"> </v>
      </c>
      <c r="P18" s="5"/>
      <c r="W18" s="111"/>
      <c r="X18" s="111"/>
      <c r="Y18" s="111"/>
    </row>
    <row r="19" spans="1:25" ht="24.95" customHeight="1" x14ac:dyDescent="0.35">
      <c r="A19" s="116"/>
      <c r="B19" s="4"/>
      <c r="C19" s="187" t="str">
        <f>IF('DATA ENTRY PAGE (4)'!C19=0," ",'DATA ENTRY PAGE (4)'!C19)</f>
        <v xml:space="preserve"> </v>
      </c>
      <c r="D19" s="187" t="str">
        <f>IF('DATA ENTRY PAGE (4)'!D19=0," ",'DATA ENTRY PAGE (4)'!D19)</f>
        <v xml:space="preserve"> </v>
      </c>
      <c r="E19" s="187" t="str">
        <f>IF('DATA ENTRY PAGE (4)'!E19=0," ",'DATA ENTRY PAGE (4)'!E19)</f>
        <v xml:space="preserve"> </v>
      </c>
      <c r="F19" s="181" t="str">
        <f>IF('DATA ENTRY PAGE (4)'!F19=0," ",IF('DATA ENTRY PAGE (4)'!F19&gt;=0.01, ROUND('DATA ENTRY PAGE (4)'!F19,2),("&lt; " &amp;ROUNDUP('DATA ENTRY PAGE (4)'!F19,2))))</f>
        <v xml:space="preserve"> </v>
      </c>
      <c r="G19" s="182" t="str">
        <f>IF('DATA ENTRY PAGE (4)'!G19=0," ",IF('DATA ENTRY PAGE (4)'!G19&gt;=0.01, ROUND('DATA ENTRY PAGE (4)'!G19,2),("&lt; " &amp;ROUNDUP('DATA ENTRY PAGE (4)'!G19,2))))</f>
        <v xml:space="preserve"> </v>
      </c>
      <c r="H19" s="182" t="str">
        <f>IF('DATA ENTRY PAGE (4)'!H19=0," ",IF('DATA ENTRY PAGE (4)'!H19&gt;=0.01, ROUND('DATA ENTRY PAGE (4)'!H19,2),("&lt; " &amp;ROUNDUP('DATA ENTRY PAGE (4)'!H19,2))))</f>
        <v xml:space="preserve"> </v>
      </c>
      <c r="I19" s="182" t="str">
        <f>IF('DATA ENTRY PAGE (4)'!I19=0," ",IF('DATA ENTRY PAGE (4)'!I19&gt;=0.01, ROUND('DATA ENTRY PAGE (4)'!I19,2),("&lt; " &amp;ROUNDUP('DATA ENTRY PAGE (4)'!I19,2))))</f>
        <v xml:space="preserve"> </v>
      </c>
      <c r="J19" s="183" t="str">
        <f>IF('DATA ENTRY PAGE (4)'!J19=0," ",IF('DATA ENTRY PAGE (4)'!J19&gt;=0.01, ROUND('DATA ENTRY PAGE (4)'!J19,2),("&lt; " &amp;ROUNDUP('DATA ENTRY PAGE (4)'!J19,2))))</f>
        <v xml:space="preserve"> </v>
      </c>
      <c r="K19" s="182" t="str">
        <f>IF('DATA ENTRY PAGE (4)'!K19=0," ",IF('DATA ENTRY PAGE (4)'!K19&gt;=0.01, ROUND('DATA ENTRY PAGE (4)'!K19,2),("&lt; " &amp;ROUNDUP('DATA ENTRY PAGE (4)'!K19,2))))</f>
        <v xml:space="preserve"> </v>
      </c>
      <c r="L19" s="184" t="str">
        <f>IF('DATA ENTRY PAGE (4)'!L19=0," ",IF('DATA ENTRY PAGE (4)'!L19&gt;=0.01, ROUND('DATA ENTRY PAGE (4)'!L19,2),("&lt; " &amp;ROUNDUP('DATA ENTRY PAGE (4)'!L19,2))))</f>
        <v xml:space="preserve"> </v>
      </c>
      <c r="M19" s="188" t="str">
        <f>IF('DATA ENTRY PAGE (4)'!M19=0," ",'DATA ENTRY PAGE (4)'!M19)</f>
        <v xml:space="preserve"> </v>
      </c>
      <c r="N19" s="188" t="str">
        <f>IF('DATA ENTRY PAGE (4)'!N19=0," ",'DATA ENTRY PAGE (4)'!N19)</f>
        <v xml:space="preserve"> </v>
      </c>
      <c r="O19" s="189" t="str">
        <f>IF('DATA ENTRY PAGE (4)'!O19=0," ",'DATA ENTRY PAGE (4)'!O19)</f>
        <v xml:space="preserve"> </v>
      </c>
      <c r="P19" s="5"/>
      <c r="W19" s="111"/>
      <c r="X19" s="111"/>
      <c r="Y19" s="111"/>
    </row>
    <row r="20" spans="1:25" ht="24.95" customHeight="1" x14ac:dyDescent="0.35">
      <c r="A20" s="116"/>
      <c r="B20" s="4"/>
      <c r="C20" s="187" t="str">
        <f>IF('DATA ENTRY PAGE (4)'!C20=0," ",'DATA ENTRY PAGE (4)'!C20)</f>
        <v xml:space="preserve"> </v>
      </c>
      <c r="D20" s="187" t="str">
        <f>IF('DATA ENTRY PAGE (4)'!D20=0," ",'DATA ENTRY PAGE (4)'!D20)</f>
        <v xml:space="preserve"> </v>
      </c>
      <c r="E20" s="187" t="str">
        <f>IF('DATA ENTRY PAGE (4)'!E20=0," ",'DATA ENTRY PAGE (4)'!E20)</f>
        <v xml:space="preserve"> </v>
      </c>
      <c r="F20" s="181" t="str">
        <f>IF('DATA ENTRY PAGE (4)'!F20=0," ",IF('DATA ENTRY PAGE (4)'!F20&gt;=0.01, ROUND('DATA ENTRY PAGE (4)'!F20,2),("&lt; " &amp;ROUNDUP('DATA ENTRY PAGE (4)'!F20,2))))</f>
        <v xml:space="preserve"> </v>
      </c>
      <c r="G20" s="182" t="str">
        <f>IF('DATA ENTRY PAGE (4)'!G20=0," ",IF('DATA ENTRY PAGE (4)'!G20&gt;=0.01, ROUND('DATA ENTRY PAGE (4)'!G20,2),("&lt; " &amp;ROUNDUP('DATA ENTRY PAGE (4)'!G20,2))))</f>
        <v xml:space="preserve"> </v>
      </c>
      <c r="H20" s="182" t="str">
        <f>IF('DATA ENTRY PAGE (4)'!H20=0," ",IF('DATA ENTRY PAGE (4)'!H20&gt;=0.01, ROUND('DATA ENTRY PAGE (4)'!H20,2),("&lt; " &amp;ROUNDUP('DATA ENTRY PAGE (4)'!H20,2))))</f>
        <v xml:space="preserve"> </v>
      </c>
      <c r="I20" s="182" t="str">
        <f>IF('DATA ENTRY PAGE (4)'!I20=0," ",IF('DATA ENTRY PAGE (4)'!I20&gt;=0.01, ROUND('DATA ENTRY PAGE (4)'!I20,2),("&lt; " &amp;ROUNDUP('DATA ENTRY PAGE (4)'!I20,2))))</f>
        <v xml:space="preserve"> </v>
      </c>
      <c r="J20" s="183" t="str">
        <f>IF('DATA ENTRY PAGE (4)'!J20=0," ",IF('DATA ENTRY PAGE (4)'!J20&gt;=0.01, ROUND('DATA ENTRY PAGE (4)'!J20,2),("&lt; " &amp;ROUNDUP('DATA ENTRY PAGE (4)'!J20,2))))</f>
        <v xml:space="preserve"> </v>
      </c>
      <c r="K20" s="182" t="str">
        <f>IF('DATA ENTRY PAGE (4)'!K20=0," ",IF('DATA ENTRY PAGE (4)'!K20&gt;=0.01, ROUND('DATA ENTRY PAGE (4)'!K20,2),("&lt; " &amp;ROUNDUP('DATA ENTRY PAGE (4)'!K20,2))))</f>
        <v xml:space="preserve"> </v>
      </c>
      <c r="L20" s="184" t="str">
        <f>IF('DATA ENTRY PAGE (4)'!L20=0," ",IF('DATA ENTRY PAGE (4)'!L20&gt;=0.01, ROUND('DATA ENTRY PAGE (4)'!L20,2),("&lt; " &amp;ROUNDUP('DATA ENTRY PAGE (4)'!L20,2))))</f>
        <v xml:space="preserve"> </v>
      </c>
      <c r="M20" s="188" t="str">
        <f>IF('DATA ENTRY PAGE (4)'!M20=0," ",'DATA ENTRY PAGE (4)'!M20)</f>
        <v xml:space="preserve"> </v>
      </c>
      <c r="N20" s="188" t="str">
        <f>IF('DATA ENTRY PAGE (4)'!N20=0," ",'DATA ENTRY PAGE (4)'!N20)</f>
        <v xml:space="preserve"> </v>
      </c>
      <c r="O20" s="189" t="str">
        <f>IF('DATA ENTRY PAGE (4)'!O20=0," ",'DATA ENTRY PAGE (4)'!O20)</f>
        <v xml:space="preserve"> </v>
      </c>
      <c r="P20" s="5"/>
      <c r="W20" s="111"/>
      <c r="X20" s="111"/>
      <c r="Y20" s="111"/>
    </row>
    <row r="21" spans="1:25" ht="24.95" customHeight="1" x14ac:dyDescent="0.35">
      <c r="A21" s="116"/>
      <c r="B21" s="4"/>
      <c r="C21" s="187" t="str">
        <f>IF('DATA ENTRY PAGE (4)'!C21=0," ",'DATA ENTRY PAGE (4)'!C21)</f>
        <v xml:space="preserve"> </v>
      </c>
      <c r="D21" s="187" t="str">
        <f>IF('DATA ENTRY PAGE (4)'!D21=0," ",'DATA ENTRY PAGE (4)'!D21)</f>
        <v xml:space="preserve"> </v>
      </c>
      <c r="E21" s="187" t="str">
        <f>IF('DATA ENTRY PAGE (4)'!E21=0," ",'DATA ENTRY PAGE (4)'!E21)</f>
        <v xml:space="preserve"> </v>
      </c>
      <c r="F21" s="181" t="str">
        <f>IF('DATA ENTRY PAGE (4)'!F21=0," ",IF('DATA ENTRY PAGE (4)'!F21&gt;=0.01, ROUND('DATA ENTRY PAGE (4)'!F21,2),("&lt; " &amp;ROUNDUP('DATA ENTRY PAGE (4)'!F21,2))))</f>
        <v xml:space="preserve"> </v>
      </c>
      <c r="G21" s="182" t="str">
        <f>IF('DATA ENTRY PAGE (4)'!G21=0," ",IF('DATA ENTRY PAGE (4)'!G21&gt;=0.01, ROUND('DATA ENTRY PAGE (4)'!G21,2),("&lt; " &amp;ROUNDUP('DATA ENTRY PAGE (4)'!G21,2))))</f>
        <v xml:space="preserve"> </v>
      </c>
      <c r="H21" s="182" t="str">
        <f>IF('DATA ENTRY PAGE (4)'!H21=0," ",IF('DATA ENTRY PAGE (4)'!H21&gt;=0.01, ROUND('DATA ENTRY PAGE (4)'!H21,2),("&lt; " &amp;ROUNDUP('DATA ENTRY PAGE (4)'!H21,2))))</f>
        <v xml:space="preserve"> </v>
      </c>
      <c r="I21" s="182" t="str">
        <f>IF('DATA ENTRY PAGE (4)'!I21=0," ",IF('DATA ENTRY PAGE (4)'!I21&gt;=0.01, ROUND('DATA ENTRY PAGE (4)'!I21,2),("&lt; " &amp;ROUNDUP('DATA ENTRY PAGE (4)'!I21,2))))</f>
        <v xml:space="preserve"> </v>
      </c>
      <c r="J21" s="183" t="str">
        <f>IF('DATA ENTRY PAGE (4)'!J21=0," ",IF('DATA ENTRY PAGE (4)'!J21&gt;=0.01, ROUND('DATA ENTRY PAGE (4)'!J21,2),("&lt; " &amp;ROUNDUP('DATA ENTRY PAGE (4)'!J21,2))))</f>
        <v xml:space="preserve"> </v>
      </c>
      <c r="K21" s="182" t="str">
        <f>IF('DATA ENTRY PAGE (4)'!K21=0," ",IF('DATA ENTRY PAGE (4)'!K21&gt;=0.01, ROUND('DATA ENTRY PAGE (4)'!K21,2),("&lt; " &amp;ROUNDUP('DATA ENTRY PAGE (4)'!K21,2))))</f>
        <v xml:space="preserve"> </v>
      </c>
      <c r="L21" s="184" t="str">
        <f>IF('DATA ENTRY PAGE (4)'!L21=0," ",IF('DATA ENTRY PAGE (4)'!L21&gt;=0.01, ROUND('DATA ENTRY PAGE (4)'!L21,2),("&lt; " &amp;ROUNDUP('DATA ENTRY PAGE (4)'!L21,2))))</f>
        <v xml:space="preserve"> </v>
      </c>
      <c r="M21" s="188" t="str">
        <f>IF('DATA ENTRY PAGE (4)'!M21=0," ",'DATA ENTRY PAGE (4)'!M21)</f>
        <v xml:space="preserve"> </v>
      </c>
      <c r="N21" s="188" t="str">
        <f>IF('DATA ENTRY PAGE (4)'!N21=0," ",'DATA ENTRY PAGE (4)'!N21)</f>
        <v xml:space="preserve"> </v>
      </c>
      <c r="O21" s="189" t="str">
        <f>IF('DATA ENTRY PAGE (4)'!O21=0," ",'DATA ENTRY PAGE (4)'!O21)</f>
        <v xml:space="preserve"> </v>
      </c>
      <c r="P21" s="5"/>
      <c r="W21" s="111"/>
      <c r="X21" s="111"/>
      <c r="Y21" s="117"/>
    </row>
    <row r="22" spans="1:25" ht="24.95" customHeight="1" x14ac:dyDescent="0.35">
      <c r="A22" s="116"/>
      <c r="B22" s="4"/>
      <c r="C22" s="187" t="str">
        <f>IF('DATA ENTRY PAGE (4)'!C22=0," ",'DATA ENTRY PAGE (4)'!C22)</f>
        <v xml:space="preserve"> </v>
      </c>
      <c r="D22" s="187" t="str">
        <f>IF('DATA ENTRY PAGE (4)'!D22=0," ",'DATA ENTRY PAGE (4)'!D22)</f>
        <v xml:space="preserve"> </v>
      </c>
      <c r="E22" s="187" t="str">
        <f>IF('DATA ENTRY PAGE (4)'!E22=0," ",'DATA ENTRY PAGE (4)'!E22)</f>
        <v xml:space="preserve"> </v>
      </c>
      <c r="F22" s="181" t="str">
        <f>IF('DATA ENTRY PAGE (4)'!F22=0," ",IF('DATA ENTRY PAGE (4)'!F22&gt;=0.01, ROUND('DATA ENTRY PAGE (4)'!F22,2),("&lt; " &amp;ROUNDUP('DATA ENTRY PAGE (4)'!F22,2))))</f>
        <v xml:space="preserve"> </v>
      </c>
      <c r="G22" s="182" t="str">
        <f>IF('DATA ENTRY PAGE (4)'!G22=0," ",IF('DATA ENTRY PAGE (4)'!G22&gt;=0.01, ROUND('DATA ENTRY PAGE (4)'!G22,2),("&lt; " &amp;ROUNDUP('DATA ENTRY PAGE (4)'!G22,2))))</f>
        <v xml:space="preserve"> </v>
      </c>
      <c r="H22" s="182" t="str">
        <f>IF('DATA ENTRY PAGE (4)'!H22=0," ",IF('DATA ENTRY PAGE (4)'!H22&gt;=0.01, ROUND('DATA ENTRY PAGE (4)'!H22,2),("&lt; " &amp;ROUNDUP('DATA ENTRY PAGE (4)'!H22,2))))</f>
        <v xml:space="preserve"> </v>
      </c>
      <c r="I22" s="182" t="str">
        <f>IF('DATA ENTRY PAGE (4)'!I22=0," ",IF('DATA ENTRY PAGE (4)'!I22&gt;=0.01, ROUND('DATA ENTRY PAGE (4)'!I22,2),("&lt; " &amp;ROUNDUP('DATA ENTRY PAGE (4)'!I22,2))))</f>
        <v xml:space="preserve"> </v>
      </c>
      <c r="J22" s="183" t="str">
        <f>IF('DATA ENTRY PAGE (4)'!J22=0," ",IF('DATA ENTRY PAGE (4)'!J22&gt;=0.01, ROUND('DATA ENTRY PAGE (4)'!J22,2),("&lt; " &amp;ROUNDUP('DATA ENTRY PAGE (4)'!J22,2))))</f>
        <v xml:space="preserve"> </v>
      </c>
      <c r="K22" s="182" t="str">
        <f>IF('DATA ENTRY PAGE (4)'!K22=0," ",IF('DATA ENTRY PAGE (4)'!K22&gt;=0.01, ROUND('DATA ENTRY PAGE (4)'!K22,2),("&lt; " &amp;ROUNDUP('DATA ENTRY PAGE (4)'!K22,2))))</f>
        <v xml:space="preserve"> </v>
      </c>
      <c r="L22" s="184" t="str">
        <f>IF('DATA ENTRY PAGE (4)'!L22=0," ",IF('DATA ENTRY PAGE (4)'!L22&gt;=0.01, ROUND('DATA ENTRY PAGE (4)'!L22,2),("&lt; " &amp;ROUNDUP('DATA ENTRY PAGE (4)'!L22,2))))</f>
        <v xml:space="preserve"> </v>
      </c>
      <c r="M22" s="188" t="str">
        <f>IF('DATA ENTRY PAGE (4)'!M22=0," ",'DATA ENTRY PAGE (4)'!M22)</f>
        <v xml:space="preserve"> </v>
      </c>
      <c r="N22" s="188" t="str">
        <f>IF('DATA ENTRY PAGE (4)'!N22=0," ",'DATA ENTRY PAGE (4)'!N22)</f>
        <v xml:space="preserve"> </v>
      </c>
      <c r="O22" s="189" t="str">
        <f>IF('DATA ENTRY PAGE (4)'!O22=0," ",'DATA ENTRY PAGE (4)'!O22)</f>
        <v xml:space="preserve"> </v>
      </c>
      <c r="P22" s="5"/>
      <c r="W22" s="111"/>
      <c r="X22" s="111"/>
      <c r="Y22" s="117"/>
    </row>
    <row r="23" spans="1:25" ht="24.95" customHeight="1" x14ac:dyDescent="0.35">
      <c r="A23" s="116"/>
      <c r="B23" s="4"/>
      <c r="C23" s="187" t="str">
        <f>IF('DATA ENTRY PAGE (4)'!C23=0," ",'DATA ENTRY PAGE (4)'!C23)</f>
        <v xml:space="preserve"> </v>
      </c>
      <c r="D23" s="187" t="str">
        <f>IF('DATA ENTRY PAGE (4)'!D23=0," ",'DATA ENTRY PAGE (4)'!D23)</f>
        <v xml:space="preserve"> </v>
      </c>
      <c r="E23" s="187" t="str">
        <f>IF('DATA ENTRY PAGE (4)'!E23=0," ",'DATA ENTRY PAGE (4)'!E23)</f>
        <v xml:space="preserve"> </v>
      </c>
      <c r="F23" s="181" t="str">
        <f>IF('DATA ENTRY PAGE (4)'!F23=0," ",IF('DATA ENTRY PAGE (4)'!F23&gt;=0.01, ROUND('DATA ENTRY PAGE (4)'!F23,2),("&lt; " &amp;ROUNDUP('DATA ENTRY PAGE (4)'!F23,2))))</f>
        <v xml:space="preserve"> </v>
      </c>
      <c r="G23" s="182" t="str">
        <f>IF('DATA ENTRY PAGE (4)'!G23=0," ",IF('DATA ENTRY PAGE (4)'!G23&gt;=0.01, ROUND('DATA ENTRY PAGE (4)'!G23,2),("&lt; " &amp;ROUNDUP('DATA ENTRY PAGE (4)'!G23,2))))</f>
        <v xml:space="preserve"> </v>
      </c>
      <c r="H23" s="182" t="str">
        <f>IF('DATA ENTRY PAGE (4)'!H23=0," ",IF('DATA ENTRY PAGE (4)'!H23&gt;=0.01, ROUND('DATA ENTRY PAGE (4)'!H23,2),("&lt; " &amp;ROUNDUP('DATA ENTRY PAGE (4)'!H23,2))))</f>
        <v xml:space="preserve"> </v>
      </c>
      <c r="I23" s="182" t="str">
        <f>IF('DATA ENTRY PAGE (4)'!I23=0," ",IF('DATA ENTRY PAGE (4)'!I23&gt;=0.01, ROUND('DATA ENTRY PAGE (4)'!I23,2),("&lt; " &amp;ROUNDUP('DATA ENTRY PAGE (4)'!I23,2))))</f>
        <v xml:space="preserve"> </v>
      </c>
      <c r="J23" s="183" t="str">
        <f>IF('DATA ENTRY PAGE (4)'!J23=0," ",IF('DATA ENTRY PAGE (4)'!J23&gt;=0.01, ROUND('DATA ENTRY PAGE (4)'!J23,2),("&lt; " &amp;ROUNDUP('DATA ENTRY PAGE (4)'!J23,2))))</f>
        <v xml:space="preserve"> </v>
      </c>
      <c r="K23" s="182" t="str">
        <f>IF('DATA ENTRY PAGE (4)'!K23=0," ",IF('DATA ENTRY PAGE (4)'!K23&gt;=0.01, ROUND('DATA ENTRY PAGE (4)'!K23,2),("&lt; " &amp;ROUNDUP('DATA ENTRY PAGE (4)'!K23,2))))</f>
        <v xml:space="preserve"> </v>
      </c>
      <c r="L23" s="184" t="str">
        <f>IF('DATA ENTRY PAGE (4)'!L23=0," ",IF('DATA ENTRY PAGE (4)'!L23&gt;=0.01, ROUND('DATA ENTRY PAGE (4)'!L23,2),("&lt; " &amp;ROUNDUP('DATA ENTRY PAGE (4)'!L23,2))))</f>
        <v xml:space="preserve"> </v>
      </c>
      <c r="M23" s="188" t="str">
        <f>IF('DATA ENTRY PAGE (4)'!M23=0," ",'DATA ENTRY PAGE (4)'!M23)</f>
        <v xml:space="preserve"> </v>
      </c>
      <c r="N23" s="188" t="str">
        <f>IF('DATA ENTRY PAGE (4)'!N23=0," ",'DATA ENTRY PAGE (4)'!N23)</f>
        <v xml:space="preserve"> </v>
      </c>
      <c r="O23" s="189" t="str">
        <f>IF('DATA ENTRY PAGE (4)'!O23=0," ",'DATA ENTRY PAGE (4)'!O23)</f>
        <v xml:space="preserve"> </v>
      </c>
      <c r="P23" s="5"/>
      <c r="W23" s="111"/>
      <c r="X23" s="111"/>
      <c r="Y23" s="117"/>
    </row>
    <row r="24" spans="1:25" ht="24.95" customHeight="1" x14ac:dyDescent="0.35">
      <c r="A24" s="116"/>
      <c r="B24" s="4"/>
      <c r="C24" s="187" t="str">
        <f>IF('DATA ENTRY PAGE (4)'!C24=0," ",'DATA ENTRY PAGE (4)'!C24)</f>
        <v xml:space="preserve"> </v>
      </c>
      <c r="D24" s="187" t="str">
        <f>IF('DATA ENTRY PAGE (4)'!D24=0," ",'DATA ENTRY PAGE (4)'!D24)</f>
        <v>TOTAL PAGE 118</v>
      </c>
      <c r="E24" s="187" t="str">
        <f>IF('DATA ENTRY PAGE (4)'!E24=0," ",'DATA ENTRY PAGE (4)'!E24)</f>
        <v xml:space="preserve"> </v>
      </c>
      <c r="F24" s="181" t="str">
        <f>IF('DATA ENTRY PAGE (4)'!F24=0," ",IF('DATA ENTRY PAGE (4)'!F24&gt;=0.01, ROUND('DATA ENTRY PAGE (4)'!F24,2),("&lt; " &amp;ROUNDUP('DATA ENTRY PAGE (4)'!F24,2))))</f>
        <v xml:space="preserve"> </v>
      </c>
      <c r="G24" s="182" t="str">
        <f>IF('DATA ENTRY PAGE (4)'!G24=0," ",IF('DATA ENTRY PAGE (4)'!G24&gt;=0.01, ROUND('DATA ENTRY PAGE (4)'!G24,2),("&lt; " &amp;ROUNDUP('DATA ENTRY PAGE (4)'!G24,2))))</f>
        <v xml:space="preserve"> </v>
      </c>
      <c r="H24" s="182" t="str">
        <f>IF('DATA ENTRY PAGE (4)'!H24=0," ",IF('DATA ENTRY PAGE (4)'!H24&gt;=0.01, ROUND('DATA ENTRY PAGE (4)'!H24,2),("&lt; " &amp;ROUNDUP('DATA ENTRY PAGE (4)'!H24,2))))</f>
        <v xml:space="preserve"> </v>
      </c>
      <c r="I24" s="182" t="str">
        <f>IF('DATA ENTRY PAGE (4)'!I24=0," ",IF('DATA ENTRY PAGE (4)'!I24&gt;=0.01, ROUND('DATA ENTRY PAGE (4)'!I24,2),("&lt; " &amp;ROUNDUP('DATA ENTRY PAGE (4)'!I24,2))))</f>
        <v xml:space="preserve"> </v>
      </c>
      <c r="J24" s="183" t="str">
        <f>IF('DATA ENTRY PAGE (4)'!J24=0," ",IF('DATA ENTRY PAGE (4)'!J24&gt;=0.01, ROUND('DATA ENTRY PAGE (4)'!J24,2),("&lt; " &amp;ROUNDUP('DATA ENTRY PAGE (4)'!J24,2))))</f>
        <v xml:space="preserve"> </v>
      </c>
      <c r="K24" s="182">
        <f>IF('DATA ENTRY PAGE (4)'!K24=0," ",IF('DATA ENTRY PAGE (4)'!K24&gt;=0.01, ROUND('DATA ENTRY PAGE (4)'!K24,2),("&lt; " &amp;ROUNDUP('DATA ENTRY PAGE (4)'!K24,2))))</f>
        <v>0.02</v>
      </c>
      <c r="L24" s="184" t="str">
        <f>IF('DATA ENTRY PAGE (4)'!L24=0," ",IF('DATA ENTRY PAGE (4)'!L24&gt;=0.01, ROUND('DATA ENTRY PAGE (4)'!L24,2),("&lt; " &amp;ROUNDUP('DATA ENTRY PAGE (4)'!L24,2))))</f>
        <v>&lt; 0.01</v>
      </c>
      <c r="M24" s="188">
        <f>IF('DATA ENTRY PAGE (4)'!M24=0," ",'DATA ENTRY PAGE (4)'!M24)</f>
        <v>161</v>
      </c>
      <c r="N24" s="188">
        <f>IF('DATA ENTRY PAGE (4)'!N24=0," ",'DATA ENTRY PAGE (4)'!N24)</f>
        <v>18</v>
      </c>
      <c r="O24" s="189" t="str">
        <f>IF('DATA ENTRY PAGE (4)'!O24=0," ",'DATA ENTRY PAGE (4)'!O24)</f>
        <v xml:space="preserve"> </v>
      </c>
      <c r="P24" s="5"/>
      <c r="W24" s="111"/>
      <c r="X24" s="111"/>
      <c r="Y24" s="117"/>
    </row>
    <row r="25" spans="1:25" ht="24.95" customHeight="1" x14ac:dyDescent="0.35">
      <c r="A25" s="116"/>
      <c r="B25" s="4"/>
      <c r="C25" s="187" t="str">
        <f>IF('DATA ENTRY PAGE (4)'!C25=0," ",'DATA ENTRY PAGE (4)'!C25)</f>
        <v xml:space="preserve"> </v>
      </c>
      <c r="D25" s="187" t="str">
        <f>IF('DATA ENTRY PAGE (4)'!D25=0," ",'DATA ENTRY PAGE (4)'!D25)</f>
        <v xml:space="preserve"> </v>
      </c>
      <c r="E25" s="187" t="str">
        <f>IF('DATA ENTRY PAGE (4)'!E25=0," ",'DATA ENTRY PAGE (4)'!E25)</f>
        <v xml:space="preserve"> </v>
      </c>
      <c r="F25" s="181" t="str">
        <f>IF('DATA ENTRY PAGE (4)'!F25=0," ",IF('DATA ENTRY PAGE (4)'!F25&gt;=0.01, ROUND('DATA ENTRY PAGE (4)'!F25,2),("&lt; " &amp;ROUNDUP('DATA ENTRY PAGE (4)'!F25,2))))</f>
        <v xml:space="preserve"> </v>
      </c>
      <c r="G25" s="182" t="str">
        <f>IF('DATA ENTRY PAGE (4)'!G25=0," ",IF('DATA ENTRY PAGE (4)'!G25&gt;=0.01, ROUND('DATA ENTRY PAGE (4)'!G25,2),("&lt; " &amp;ROUNDUP('DATA ENTRY PAGE (4)'!G25,2))))</f>
        <v xml:space="preserve"> </v>
      </c>
      <c r="H25" s="182" t="str">
        <f>IF('DATA ENTRY PAGE (4)'!H25=0," ",IF('DATA ENTRY PAGE (4)'!H25&gt;=0.01, ROUND('DATA ENTRY PAGE (4)'!H25,2),("&lt; " &amp;ROUNDUP('DATA ENTRY PAGE (4)'!H25,2))))</f>
        <v xml:space="preserve"> </v>
      </c>
      <c r="I25" s="182" t="str">
        <f>IF('DATA ENTRY PAGE (4)'!I25=0," ",IF('DATA ENTRY PAGE (4)'!I25&gt;=0.01, ROUND('DATA ENTRY PAGE (4)'!I25,2),("&lt; " &amp;ROUNDUP('DATA ENTRY PAGE (4)'!I25,2))))</f>
        <v xml:space="preserve"> </v>
      </c>
      <c r="J25" s="183" t="str">
        <f>IF('DATA ENTRY PAGE (4)'!J25=0," ",IF('DATA ENTRY PAGE (4)'!J25&gt;=0.01, ROUND('DATA ENTRY PAGE (4)'!J25,2),("&lt; " &amp;ROUNDUP('DATA ENTRY PAGE (4)'!J25,2))))</f>
        <v xml:space="preserve"> </v>
      </c>
      <c r="K25" s="182" t="str">
        <f>IF('DATA ENTRY PAGE (4)'!K25=0," ",IF('DATA ENTRY PAGE (4)'!K25&gt;=0.01, ROUND('DATA ENTRY PAGE (4)'!K25,2),("&lt; " &amp;ROUNDUP('DATA ENTRY PAGE (4)'!K25,2))))</f>
        <v xml:space="preserve"> </v>
      </c>
      <c r="L25" s="184" t="str">
        <f>IF('DATA ENTRY PAGE (4)'!L25=0," ",IF('DATA ENTRY PAGE (4)'!L25&gt;=0.01, ROUND('DATA ENTRY PAGE (4)'!L25,2),("&lt; " &amp;ROUNDUP('DATA ENTRY PAGE (4)'!L25,2))))</f>
        <v xml:space="preserve"> </v>
      </c>
      <c r="M25" s="188" t="str">
        <f>IF('DATA ENTRY PAGE (4)'!M25=0," ",'DATA ENTRY PAGE (4)'!M25)</f>
        <v xml:space="preserve"> </v>
      </c>
      <c r="N25" s="188" t="str">
        <f>IF('DATA ENTRY PAGE (4)'!N25=0," ",'DATA ENTRY PAGE (4)'!N25)</f>
        <v xml:space="preserve"> </v>
      </c>
      <c r="O25" s="189" t="str">
        <f>IF('DATA ENTRY PAGE (4)'!O25=0," ",'DATA ENTRY PAGE (4)'!O25)</f>
        <v xml:space="preserve"> </v>
      </c>
      <c r="P25" s="5"/>
      <c r="W25" s="111"/>
      <c r="X25" s="111"/>
      <c r="Y25" s="111"/>
    </row>
    <row r="26" spans="1:25" ht="24.95" customHeight="1" x14ac:dyDescent="0.35">
      <c r="A26" s="116"/>
      <c r="B26" s="4"/>
      <c r="C26" s="187" t="str">
        <f>IF('DATA ENTRY PAGE (4)'!C26=0," ",'DATA ENTRY PAGE (4)'!C26)</f>
        <v xml:space="preserve"> </v>
      </c>
      <c r="D26" s="187" t="str">
        <f>IF('DATA ENTRY PAGE (4)'!D26=0," ",'DATA ENTRY PAGE (4)'!D26)</f>
        <v>TOTAL PAGE 115</v>
      </c>
      <c r="E26" s="187" t="str">
        <f>IF('DATA ENTRY PAGE (4)'!E26=0," ",'DATA ENTRY PAGE (4)'!E26)</f>
        <v xml:space="preserve"> </v>
      </c>
      <c r="F26" s="181">
        <f>IF('DATA ENTRY PAGE (4)'!F26=0," ",IF('DATA ENTRY PAGE (4)'!F26&gt;=0.01, ROUND('DATA ENTRY PAGE (4)'!F26,3),("&lt; " &amp;ROUNDUP('DATA ENTRY PAGE (4)'!F26,2))))</f>
        <v>5.391</v>
      </c>
      <c r="G26" s="182">
        <f>IF('DATA ENTRY PAGE (4)'!G26=0," ",IF('DATA ENTRY PAGE (4)'!G26&gt;=0.01, ROUND('DATA ENTRY PAGE (4)'!G26,2),("&lt; " &amp;ROUNDUP('DATA ENTRY PAGE (4)'!G26,2))))</f>
        <v>0.01</v>
      </c>
      <c r="H26" s="182">
        <f>IF('DATA ENTRY PAGE (4)'!H26=0," ",IF('DATA ENTRY PAGE (4)'!H26&gt;=0.01, ROUND('DATA ENTRY PAGE (4)'!H26,3),("&lt; " &amp;ROUNDUP('DATA ENTRY PAGE (4)'!H26,2))))</f>
        <v>0.58799999999999997</v>
      </c>
      <c r="I26" s="182">
        <f>IF('DATA ENTRY PAGE (4)'!I26=0," ",IF('DATA ENTRY PAGE (4)'!I26&gt;=0.01, ROUND('DATA ENTRY PAGE (4)'!I26,3),("&lt; " &amp;ROUNDUP('DATA ENTRY PAGE (4)'!I26,2))))</f>
        <v>0.69099999999999995</v>
      </c>
      <c r="J26" s="183">
        <f>IF('DATA ENTRY PAGE (4)'!J26=0," ",IF('DATA ENTRY PAGE (4)'!J26&gt;=0.01, ROUND('DATA ENTRY PAGE (4)'!J26,2),("&lt; " &amp;ROUNDUP('DATA ENTRY PAGE (4)'!J26,2))))</f>
        <v>0.21</v>
      </c>
      <c r="K26" s="182">
        <f>IF('DATA ENTRY PAGE (4)'!K26=0," ",IF('DATA ENTRY PAGE (4)'!K26&gt;=0.01, ROUND('DATA ENTRY PAGE (4)'!K26,3),("&lt; " &amp;ROUNDUP('DATA ENTRY PAGE (4)'!K26,2))))</f>
        <v>0.502</v>
      </c>
      <c r="L26" s="184">
        <f>IF('DATA ENTRY PAGE (4)'!L26=0," ",IF('DATA ENTRY PAGE (4)'!L26&gt;=0.01, ROUND('DATA ENTRY PAGE (4)'!L26,3),("&lt; " &amp;ROUNDUP('DATA ENTRY PAGE (4)'!L26,2))))</f>
        <v>7.1999999999999995E-2</v>
      </c>
      <c r="M26" s="188">
        <f>IF('DATA ENTRY PAGE (4)'!M26=0," ",'DATA ENTRY PAGE (4)'!M26)</f>
        <v>3792</v>
      </c>
      <c r="N26" s="188">
        <f>IF('DATA ENTRY PAGE (4)'!N26=0," ",'DATA ENTRY PAGE (4)'!N26)</f>
        <v>721</v>
      </c>
      <c r="O26" s="189" t="str">
        <f>IF('DATA ENTRY PAGE (4)'!O26=0," ",'DATA ENTRY PAGE (4)'!O26)</f>
        <v xml:space="preserve"> </v>
      </c>
      <c r="P26" s="5"/>
      <c r="W26" s="111"/>
      <c r="X26" s="111"/>
      <c r="Y26" s="111"/>
    </row>
    <row r="27" spans="1:25" ht="24.95" customHeight="1" x14ac:dyDescent="0.35">
      <c r="A27" s="116"/>
      <c r="B27" s="4"/>
      <c r="C27" s="187" t="str">
        <f>IF('DATA ENTRY PAGE (4)'!C27=0," ",'DATA ENTRY PAGE (4)'!C27)</f>
        <v xml:space="preserve"> </v>
      </c>
      <c r="D27" s="187" t="str">
        <f>IF('DATA ENTRY PAGE (4)'!D27=0," ",'DATA ENTRY PAGE (4)'!D27)</f>
        <v xml:space="preserve"> </v>
      </c>
      <c r="E27" s="187" t="str">
        <f>IF('DATA ENTRY PAGE (4)'!E27=0," ",'DATA ENTRY PAGE (4)'!E27)</f>
        <v xml:space="preserve"> </v>
      </c>
      <c r="F27" s="181" t="str">
        <f>IF('DATA ENTRY PAGE (4)'!F27=0," ",IF('DATA ENTRY PAGE (4)'!F27&gt;=0.01, ROUND('DATA ENTRY PAGE (4)'!F27,2),("&lt; " &amp;ROUNDUP('DATA ENTRY PAGE (4)'!F27,2))))</f>
        <v xml:space="preserve"> </v>
      </c>
      <c r="G27" s="182" t="str">
        <f>IF('DATA ENTRY PAGE (4)'!G27=0," ",IF('DATA ENTRY PAGE (4)'!G27&gt;=0.01, ROUND('DATA ENTRY PAGE (4)'!G27,2),("&lt; " &amp;ROUNDUP('DATA ENTRY PAGE (4)'!G27,2))))</f>
        <v xml:space="preserve"> </v>
      </c>
      <c r="H27" s="182" t="str">
        <f>IF('DATA ENTRY PAGE (4)'!H27=0," ",IF('DATA ENTRY PAGE (4)'!H27&gt;=0.01, ROUND('DATA ENTRY PAGE (4)'!H27,2),("&lt; " &amp;ROUNDUP('DATA ENTRY PAGE (4)'!H27,2))))</f>
        <v xml:space="preserve"> </v>
      </c>
      <c r="I27" s="182" t="str">
        <f>IF('DATA ENTRY PAGE (4)'!I27=0," ",IF('DATA ENTRY PAGE (4)'!I27&gt;=0.01, ROUND('DATA ENTRY PAGE (4)'!I27,2),("&lt; " &amp;ROUNDUP('DATA ENTRY PAGE (4)'!I27,2))))</f>
        <v xml:space="preserve"> </v>
      </c>
      <c r="J27" s="183" t="str">
        <f>IF('DATA ENTRY PAGE (4)'!J27=0," ",IF('DATA ENTRY PAGE (4)'!J27&gt;=0.01, ROUND('DATA ENTRY PAGE (4)'!J27,2),("&lt; " &amp;ROUNDUP('DATA ENTRY PAGE (4)'!J27,2))))</f>
        <v xml:space="preserve"> </v>
      </c>
      <c r="K27" s="182" t="str">
        <f>IF('DATA ENTRY PAGE (4)'!K27=0," ",IF('DATA ENTRY PAGE (4)'!K27&gt;=0.01, ROUND('DATA ENTRY PAGE (4)'!K27,2),("&lt; " &amp;ROUNDUP('DATA ENTRY PAGE (4)'!K27,2))))</f>
        <v xml:space="preserve"> </v>
      </c>
      <c r="L27" s="184" t="str">
        <f>IF('DATA ENTRY PAGE (4)'!L27=0," ",IF('DATA ENTRY PAGE (4)'!L27&gt;=0.01, ROUND('DATA ENTRY PAGE (4)'!L27,2),("&lt; " &amp;ROUNDUP('DATA ENTRY PAGE (4)'!L27,2))))</f>
        <v xml:space="preserve"> </v>
      </c>
      <c r="M27" s="188" t="str">
        <f>IF('DATA ENTRY PAGE (4)'!M27=0," ",'DATA ENTRY PAGE (4)'!M27)</f>
        <v xml:space="preserve"> </v>
      </c>
      <c r="N27" s="188" t="str">
        <f>IF('DATA ENTRY PAGE (4)'!N27=0," ",'DATA ENTRY PAGE (4)'!N27)</f>
        <v xml:space="preserve"> </v>
      </c>
      <c r="O27" s="189" t="str">
        <f>IF('DATA ENTRY PAGE (4)'!O27=0," ",'DATA ENTRY PAGE (4)'!O27)</f>
        <v xml:space="preserve"> </v>
      </c>
      <c r="P27" s="5"/>
      <c r="W27" s="111"/>
      <c r="X27" s="111"/>
      <c r="Y27" s="111"/>
    </row>
    <row r="28" spans="1:25" ht="24.95" customHeight="1" x14ac:dyDescent="0.35">
      <c r="A28" s="116"/>
      <c r="B28" s="4"/>
      <c r="C28" s="187" t="str">
        <f>IF('DATA ENTRY PAGE (4)'!C28=0," ",'DATA ENTRY PAGE (4)'!C28)</f>
        <v xml:space="preserve"> </v>
      </c>
      <c r="D28" s="187" t="str">
        <f>IF('DATA ENTRY PAGE (4)'!D28=0," ",'DATA ENTRY PAGE (4)'!D28)</f>
        <v>TOTAL PAGE 116</v>
      </c>
      <c r="E28" s="187" t="str">
        <f>IF('DATA ENTRY PAGE (4)'!E28=0," ",'DATA ENTRY PAGE (4)'!E28)</f>
        <v xml:space="preserve"> </v>
      </c>
      <c r="F28" s="181">
        <f>IF('DATA ENTRY PAGE (4)'!F28=0," ",IF('DATA ENTRY PAGE (4)'!F28&gt;=0.01, ROUND('DATA ENTRY PAGE (4)'!F28,3),("&lt; " &amp;ROUNDUP('DATA ENTRY PAGE (4)'!F28,2))))</f>
        <v>4.5149999999999997</v>
      </c>
      <c r="G28" s="182">
        <f>IF('DATA ENTRY PAGE (4)'!G28=0," ",IF('DATA ENTRY PAGE (4)'!G28&gt;=0.01, ROUND('DATA ENTRY PAGE (4)'!G28,2),("&lt; " &amp;ROUNDUP('DATA ENTRY PAGE (4)'!G28,2))))</f>
        <v>0.03</v>
      </c>
      <c r="H28" s="182">
        <f>IF('DATA ENTRY PAGE (4)'!H28=0," ",IF('DATA ENTRY PAGE (4)'!H28&gt;=0.01, ROUND('DATA ENTRY PAGE (4)'!H28,3),("&lt; " &amp;ROUNDUP('DATA ENTRY PAGE (4)'!H28,2))))</f>
        <v>0.114</v>
      </c>
      <c r="I28" s="182">
        <f>IF('DATA ENTRY PAGE (4)'!I28=0," ",IF('DATA ENTRY PAGE (4)'!I28&gt;=0.01, ROUND('DATA ENTRY PAGE (4)'!I28,3),("&lt; " &amp;ROUNDUP('DATA ENTRY PAGE (4)'!I28,2))))</f>
        <v>0.74299999999999999</v>
      </c>
      <c r="J28" s="183" t="str">
        <f>IF('DATA ENTRY PAGE (4)'!J28=0," ",IF('DATA ENTRY PAGE (4)'!J28&gt;=0.01, ROUND('DATA ENTRY PAGE (4)'!J28,2),("&lt; " &amp;ROUNDUP('DATA ENTRY PAGE (4)'!J28,2))))</f>
        <v xml:space="preserve"> </v>
      </c>
      <c r="K28" s="182">
        <f>IF('DATA ENTRY PAGE (4)'!K28=0," ",IF('DATA ENTRY PAGE (4)'!K28&gt;=0.01, ROUND('DATA ENTRY PAGE (4)'!K28,3),("&lt; " &amp;ROUNDUP('DATA ENTRY PAGE (4)'!K28,2))))</f>
        <v>2.2189999999999999</v>
      </c>
      <c r="L28" s="184">
        <f>IF('DATA ENTRY PAGE (4)'!L28=0," ",IF('DATA ENTRY PAGE (4)'!L28&gt;=0.01, ROUND('DATA ENTRY PAGE (4)'!L28,3),("&lt; " &amp;ROUNDUP('DATA ENTRY PAGE (4)'!L28,2))))</f>
        <v>0.03</v>
      </c>
      <c r="M28" s="188">
        <f>IF('DATA ENTRY PAGE (4)'!M28=0," ",'DATA ENTRY PAGE (4)'!M28)</f>
        <v>3329</v>
      </c>
      <c r="N28" s="188">
        <f>IF('DATA ENTRY PAGE (4)'!N28=0," ",'DATA ENTRY PAGE (4)'!N28)</f>
        <v>287</v>
      </c>
      <c r="O28" s="189" t="str">
        <f>IF('DATA ENTRY PAGE (4)'!O28=0," ",'DATA ENTRY PAGE (4)'!O28)</f>
        <v xml:space="preserve"> </v>
      </c>
      <c r="P28" s="5"/>
      <c r="W28" s="111"/>
      <c r="X28" s="111"/>
      <c r="Y28" s="111"/>
    </row>
    <row r="29" spans="1:25" ht="24.95" customHeight="1" x14ac:dyDescent="0.35">
      <c r="A29" s="116"/>
      <c r="B29" s="4"/>
      <c r="C29" s="187" t="str">
        <f>IF('DATA ENTRY PAGE (4)'!C29=0," ",'DATA ENTRY PAGE (4)'!C29)</f>
        <v xml:space="preserve"> </v>
      </c>
      <c r="D29" s="187" t="str">
        <f>IF('DATA ENTRY PAGE (4)'!D29=0," ",'DATA ENTRY PAGE (4)'!D29)</f>
        <v xml:space="preserve"> </v>
      </c>
      <c r="E29" s="187" t="str">
        <f>IF('DATA ENTRY PAGE (4)'!E29=0," ",'DATA ENTRY PAGE (4)'!E29)</f>
        <v xml:space="preserve"> </v>
      </c>
      <c r="F29" s="181" t="str">
        <f>IF('DATA ENTRY PAGE (4)'!F29=0," ",IF('DATA ENTRY PAGE (4)'!F29&gt;=0.01, ROUND('DATA ENTRY PAGE (4)'!F29,2),("&lt; " &amp;ROUNDUP('DATA ENTRY PAGE (4)'!F29,2))))</f>
        <v xml:space="preserve"> </v>
      </c>
      <c r="G29" s="182" t="str">
        <f>IF('DATA ENTRY PAGE (4)'!G29=0," ",IF('DATA ENTRY PAGE (4)'!G29&gt;=0.01, ROUND('DATA ENTRY PAGE (4)'!G29,2),("&lt; " &amp;ROUNDUP('DATA ENTRY PAGE (4)'!G29,2))))</f>
        <v xml:space="preserve"> </v>
      </c>
      <c r="H29" s="182" t="str">
        <f>IF('DATA ENTRY PAGE (4)'!H29=0," ",IF('DATA ENTRY PAGE (4)'!H29&gt;=0.01, ROUND('DATA ENTRY PAGE (4)'!H29,2),("&lt; " &amp;ROUNDUP('DATA ENTRY PAGE (4)'!H29,2))))</f>
        <v xml:space="preserve"> </v>
      </c>
      <c r="I29" s="182" t="str">
        <f>IF('DATA ENTRY PAGE (4)'!I29=0," ",IF('DATA ENTRY PAGE (4)'!I29&gt;=0.01, ROUND('DATA ENTRY PAGE (4)'!I29,2),("&lt; " &amp;ROUNDUP('DATA ENTRY PAGE (4)'!I29,2))))</f>
        <v xml:space="preserve"> </v>
      </c>
      <c r="J29" s="183" t="str">
        <f>IF('DATA ENTRY PAGE (4)'!J29=0," ",IF('DATA ENTRY PAGE (4)'!J29&gt;=0.01, ROUND('DATA ENTRY PAGE (4)'!J29,2),("&lt; " &amp;ROUNDUP('DATA ENTRY PAGE (4)'!J29,2))))</f>
        <v xml:space="preserve"> </v>
      </c>
      <c r="K29" s="182" t="str">
        <f>IF('DATA ENTRY PAGE (4)'!K29=0," ",IF('DATA ENTRY PAGE (4)'!K29&gt;=0.01, ROUND('DATA ENTRY PAGE (4)'!K29,2),("&lt; " &amp;ROUNDUP('DATA ENTRY PAGE (4)'!K29,2))))</f>
        <v xml:space="preserve"> </v>
      </c>
      <c r="L29" s="184" t="str">
        <f>IF('DATA ENTRY PAGE (4)'!L29=0," ",IF('DATA ENTRY PAGE (4)'!L29&gt;=0.01, ROUND('DATA ENTRY PAGE (4)'!L29,2),("&lt; " &amp;ROUNDUP('DATA ENTRY PAGE (4)'!L29,2))))</f>
        <v xml:space="preserve"> </v>
      </c>
      <c r="M29" s="188" t="str">
        <f>IF('DATA ENTRY PAGE (4)'!M29=0," ",'DATA ENTRY PAGE (4)'!M29)</f>
        <v xml:space="preserve"> </v>
      </c>
      <c r="N29" s="188" t="str">
        <f>IF('DATA ENTRY PAGE (4)'!N29=0," ",'DATA ENTRY PAGE (4)'!N29)</f>
        <v xml:space="preserve"> </v>
      </c>
      <c r="O29" s="189" t="str">
        <f>IF('DATA ENTRY PAGE (4)'!O29=0," ",'DATA ENTRY PAGE (4)'!O29)</f>
        <v xml:space="preserve"> </v>
      </c>
      <c r="P29" s="5"/>
      <c r="W29" s="111"/>
      <c r="X29" s="111"/>
      <c r="Y29" s="111"/>
    </row>
    <row r="30" spans="1:25" ht="24.95" customHeight="1" x14ac:dyDescent="0.35">
      <c r="A30" s="116"/>
      <c r="B30" s="4"/>
      <c r="C30" s="187" t="str">
        <f>IF('DATA ENTRY PAGE (4)'!C30=0," ",'DATA ENTRY PAGE (4)'!C30)</f>
        <v xml:space="preserve"> </v>
      </c>
      <c r="D30" s="187" t="str">
        <f>IF('DATA ENTRY PAGE (4)'!D30=0," ",'DATA ENTRY PAGE (4)'!D30)</f>
        <v>TOTAL PAGE 117</v>
      </c>
      <c r="E30" s="187" t="str">
        <f>IF('DATA ENTRY PAGE (4)'!E30=0," ",'DATA ENTRY PAGE (4)'!E30)</f>
        <v xml:space="preserve"> </v>
      </c>
      <c r="F30" s="181">
        <f>IF('DATA ENTRY PAGE (4)'!F30=0," ",IF('DATA ENTRY PAGE (4)'!F30&gt;=0.01, ROUND('DATA ENTRY PAGE (4)'!F30,3),("&lt; " &amp;ROUNDUP('DATA ENTRY PAGE (4)'!F30,2))))</f>
        <v>1.363</v>
      </c>
      <c r="G30" s="182">
        <f>IF('DATA ENTRY PAGE (4)'!G30=0," ",IF('DATA ENTRY PAGE (4)'!G30&gt;=0.01, ROUND('DATA ENTRY PAGE (4)'!G30,2),("&lt; " &amp;ROUNDUP('DATA ENTRY PAGE (4)'!G30,2))))</f>
        <v>0.01</v>
      </c>
      <c r="H30" s="182">
        <f>IF('DATA ENTRY PAGE (4)'!H30=0," ",IF('DATA ENTRY PAGE (4)'!H30&gt;=0.01, ROUND('DATA ENTRY PAGE (4)'!H30,3),("&lt; " &amp;ROUNDUP('DATA ENTRY PAGE (4)'!H30,2))))</f>
        <v>5.3999999999999999E-2</v>
      </c>
      <c r="I30" s="182">
        <f>IF('DATA ENTRY PAGE (4)'!I30=0," ",IF('DATA ENTRY PAGE (4)'!I30&gt;=0.01, ROUND('DATA ENTRY PAGE (4)'!I30,3),("&lt; " &amp;ROUNDUP('DATA ENTRY PAGE (4)'!I30,2))))</f>
        <v>0.61199999999999999</v>
      </c>
      <c r="J30" s="183">
        <f>IF('DATA ENTRY PAGE (4)'!J30=0," ",IF('DATA ENTRY PAGE (4)'!J30&gt;=0.01, ROUND('DATA ENTRY PAGE (4)'!J30,2),("&lt; " &amp;ROUNDUP('DATA ENTRY PAGE (4)'!J30,2))))</f>
        <v>0.15</v>
      </c>
      <c r="K30" s="182">
        <f>IF('DATA ENTRY PAGE (4)'!K30=0," ",IF('DATA ENTRY PAGE (4)'!K30&gt;=0.01, ROUND('DATA ENTRY PAGE (4)'!K30,3),("&lt; " &amp;ROUNDUP('DATA ENTRY PAGE (4)'!K30,2))))</f>
        <v>0.53100000000000003</v>
      </c>
      <c r="L30" s="184">
        <f>IF('DATA ENTRY PAGE (4)'!L30=0," ",IF('DATA ENTRY PAGE (4)'!L30&gt;=0.01, ROUND('DATA ENTRY PAGE (4)'!L30,3),("&lt; " &amp;ROUNDUP('DATA ENTRY PAGE (4)'!L30,2))))</f>
        <v>8.5000000000000006E-2</v>
      </c>
      <c r="M30" s="188">
        <f>IF('DATA ENTRY PAGE (4)'!M30=0," ",'DATA ENTRY PAGE (4)'!M30)</f>
        <v>3430</v>
      </c>
      <c r="N30" s="188">
        <f>IF('DATA ENTRY PAGE (4)'!N30=0," ",'DATA ENTRY PAGE (4)'!N30)</f>
        <v>292</v>
      </c>
      <c r="O30" s="189" t="str">
        <f>IF('DATA ENTRY PAGE (4)'!O30=0," ",'DATA ENTRY PAGE (4)'!O30)</f>
        <v xml:space="preserve"> </v>
      </c>
      <c r="P30" s="5"/>
      <c r="W30" s="111"/>
      <c r="X30" s="111"/>
      <c r="Y30" s="111"/>
    </row>
    <row r="31" spans="1:25" ht="24.95" customHeight="1" x14ac:dyDescent="0.35">
      <c r="A31" s="116"/>
      <c r="B31" s="4"/>
      <c r="C31" s="187" t="str">
        <f>IF('DATA ENTRY PAGE (4)'!C31=0," ",'DATA ENTRY PAGE (4)'!C31)</f>
        <v xml:space="preserve"> </v>
      </c>
      <c r="D31" s="187" t="str">
        <f>IF('DATA ENTRY PAGE (4)'!D31=0," ",'DATA ENTRY PAGE (4)'!D31)</f>
        <v xml:space="preserve"> </v>
      </c>
      <c r="E31" s="187" t="str">
        <f>IF('DATA ENTRY PAGE (4)'!E31=0," ",'DATA ENTRY PAGE (4)'!E31)</f>
        <v xml:space="preserve"> </v>
      </c>
      <c r="F31" s="181" t="str">
        <f>IF('DATA ENTRY PAGE (4)'!F31=0," ",IF('DATA ENTRY PAGE (4)'!F31&gt;=0.01, ROUND('DATA ENTRY PAGE (4)'!F31,2),("&lt; " &amp;ROUNDUP('DATA ENTRY PAGE (4)'!F31,2))))</f>
        <v xml:space="preserve"> </v>
      </c>
      <c r="G31" s="182" t="str">
        <f>IF('DATA ENTRY PAGE (4)'!G31=0," ",IF('DATA ENTRY PAGE (4)'!G31&gt;=0.01, ROUND('DATA ENTRY PAGE (4)'!G31,2),("&lt; " &amp;ROUNDUP('DATA ENTRY PAGE (4)'!G31,2))))</f>
        <v xml:space="preserve"> </v>
      </c>
      <c r="H31" s="182" t="str">
        <f>IF('DATA ENTRY PAGE (4)'!H31=0," ",IF('DATA ENTRY PAGE (4)'!H31&gt;=0.01, ROUND('DATA ENTRY PAGE (4)'!H31,2),("&lt; " &amp;ROUNDUP('DATA ENTRY PAGE (4)'!H31,2))))</f>
        <v xml:space="preserve"> </v>
      </c>
      <c r="I31" s="182" t="str">
        <f>IF('DATA ENTRY PAGE (4)'!I31=0," ",IF('DATA ENTRY PAGE (4)'!I31&gt;=0.01, ROUND('DATA ENTRY PAGE (4)'!I31,2),("&lt; " &amp;ROUNDUP('DATA ENTRY PAGE (4)'!I31,2))))</f>
        <v xml:space="preserve"> </v>
      </c>
      <c r="J31" s="183" t="str">
        <f>IF('DATA ENTRY PAGE (4)'!J31=0," ",IF('DATA ENTRY PAGE (4)'!J31&gt;=0.01, ROUND('DATA ENTRY PAGE (4)'!J31,2),("&lt; " &amp;ROUNDUP('DATA ENTRY PAGE (4)'!J31,2))))</f>
        <v xml:space="preserve"> </v>
      </c>
      <c r="K31" s="182" t="str">
        <f>IF('DATA ENTRY PAGE (4)'!K31=0," ",IF('DATA ENTRY PAGE (4)'!K31&gt;=0.01, ROUND('DATA ENTRY PAGE (4)'!K31,2),("&lt; " &amp;ROUNDUP('DATA ENTRY PAGE (4)'!K31,2))))</f>
        <v xml:space="preserve"> </v>
      </c>
      <c r="L31" s="184" t="str">
        <f>IF('DATA ENTRY PAGE (4)'!L31=0," ",IF('DATA ENTRY PAGE (4)'!L31&gt;=0.01, ROUND('DATA ENTRY PAGE (4)'!L31,2),("&lt; " &amp;ROUNDUP('DATA ENTRY PAGE (4)'!L31,2))))</f>
        <v xml:space="preserve"> </v>
      </c>
      <c r="M31" s="188" t="str">
        <f>IF('DATA ENTRY PAGE (4)'!M31=0," ",'DATA ENTRY PAGE (4)'!M31)</f>
        <v xml:space="preserve"> </v>
      </c>
      <c r="N31" s="188" t="str">
        <f>IF('DATA ENTRY PAGE (4)'!N31=0," ",'DATA ENTRY PAGE (4)'!N31)</f>
        <v xml:space="preserve"> </v>
      </c>
      <c r="O31" s="189" t="str">
        <f>IF('DATA ENTRY PAGE (4)'!O31=0," ",'DATA ENTRY PAGE (4)'!O31)</f>
        <v xml:space="preserve"> </v>
      </c>
      <c r="P31" s="5"/>
      <c r="W31" s="111"/>
      <c r="X31" s="111"/>
      <c r="Y31" s="111"/>
    </row>
    <row r="32" spans="1:25" ht="24.95" customHeight="1" x14ac:dyDescent="0.35">
      <c r="A32" s="116"/>
      <c r="B32" s="4"/>
      <c r="C32" s="187" t="str">
        <f>IF('DATA ENTRY PAGE (4)'!C32=0," ",'DATA ENTRY PAGE (4)'!C32)</f>
        <v xml:space="preserve"> </v>
      </c>
      <c r="D32" s="187" t="str">
        <f>IF('DATA ENTRY PAGE (4)'!D32=0," ",'DATA ENTRY PAGE (4)'!D32)</f>
        <v xml:space="preserve"> </v>
      </c>
      <c r="E32" s="187" t="str">
        <f>IF('DATA ENTRY PAGE (4)'!E32=0," ",'DATA ENTRY PAGE (4)'!E32)</f>
        <v xml:space="preserve"> </v>
      </c>
      <c r="F32" s="181" t="str">
        <f>IF('DATA ENTRY PAGE (4)'!F32=0," ",IF('DATA ENTRY PAGE (4)'!F32&gt;=0.01, ROUND('DATA ENTRY PAGE (4)'!F32,2),("&lt; " &amp;ROUNDUP('DATA ENTRY PAGE (4)'!F32,2))))</f>
        <v xml:space="preserve"> </v>
      </c>
      <c r="G32" s="182" t="str">
        <f>IF('DATA ENTRY PAGE (4)'!G32=0," ",IF('DATA ENTRY PAGE (4)'!G32&gt;=0.01, ROUND('DATA ENTRY PAGE (4)'!G32,2),("&lt; " &amp;ROUNDUP('DATA ENTRY PAGE (4)'!G32,2))))</f>
        <v xml:space="preserve"> </v>
      </c>
      <c r="H32" s="182" t="str">
        <f>IF('DATA ENTRY PAGE (4)'!H32=0," ",IF('DATA ENTRY PAGE (4)'!H32&gt;=0.01, ROUND('DATA ENTRY PAGE (4)'!H32,2),("&lt; " &amp;ROUNDUP('DATA ENTRY PAGE (4)'!H32,2))))</f>
        <v xml:space="preserve"> </v>
      </c>
      <c r="I32" s="182" t="str">
        <f>IF('DATA ENTRY PAGE (4)'!I32=0," ",IF('DATA ENTRY PAGE (4)'!I32&gt;=0.01, ROUND('DATA ENTRY PAGE (4)'!I32,2),("&lt; " &amp;ROUNDUP('DATA ENTRY PAGE (4)'!I32,2))))</f>
        <v xml:space="preserve"> </v>
      </c>
      <c r="J32" s="183" t="str">
        <f>IF('DATA ENTRY PAGE (4)'!J32=0," ",IF('DATA ENTRY PAGE (4)'!J32&gt;=0.01, ROUND('DATA ENTRY PAGE (4)'!J32,2),("&lt; " &amp;ROUNDUP('DATA ENTRY PAGE (4)'!J32,2))))</f>
        <v xml:space="preserve"> </v>
      </c>
      <c r="K32" s="182" t="str">
        <f>IF('DATA ENTRY PAGE (4)'!K32=0," ",IF('DATA ENTRY PAGE (4)'!K32&gt;=0.01, ROUND('DATA ENTRY PAGE (4)'!K32,2),("&lt; " &amp;ROUNDUP('DATA ENTRY PAGE (4)'!K32,2))))</f>
        <v xml:space="preserve"> </v>
      </c>
      <c r="L32" s="184" t="str">
        <f>IF('DATA ENTRY PAGE (4)'!L32=0," ",IF('DATA ENTRY PAGE (4)'!L32&gt;=0.01, ROUND('DATA ENTRY PAGE (4)'!L32,2),("&lt; " &amp;ROUNDUP('DATA ENTRY PAGE (4)'!L32,2))))</f>
        <v xml:space="preserve"> </v>
      </c>
      <c r="M32" s="188" t="str">
        <f>IF('DATA ENTRY PAGE (4)'!M32=0," ",'DATA ENTRY PAGE (4)'!M32)</f>
        <v xml:space="preserve"> </v>
      </c>
      <c r="N32" s="188" t="str">
        <f>IF('DATA ENTRY PAGE (4)'!N32=0," ",'DATA ENTRY PAGE (4)'!N32)</f>
        <v xml:space="preserve"> </v>
      </c>
      <c r="O32" s="189" t="str">
        <f>IF('DATA ENTRY PAGE (4)'!O32=0," ",'DATA ENTRY PAGE (4)'!O32)</f>
        <v xml:space="preserve"> </v>
      </c>
      <c r="P32" s="5"/>
      <c r="W32" s="111"/>
      <c r="X32" s="111"/>
      <c r="Y32" s="111"/>
    </row>
    <row r="33" spans="1:25" ht="24.95" customHeight="1" x14ac:dyDescent="0.35">
      <c r="A33" s="116"/>
      <c r="B33" s="4"/>
      <c r="C33" s="187" t="str">
        <f>IF('DATA ENTRY PAGE (4)'!C33=0," ",'DATA ENTRY PAGE (4)'!C33)</f>
        <v xml:space="preserve"> </v>
      </c>
      <c r="D33" s="187" t="str">
        <f>IF('DATA ENTRY PAGE (4)'!D33=0," ",'DATA ENTRY PAGE (4)'!D33)</f>
        <v xml:space="preserve"> </v>
      </c>
      <c r="E33" s="187" t="str">
        <f>IF('DATA ENTRY PAGE (4)'!E33=0," ",'DATA ENTRY PAGE (4)'!E33)</f>
        <v xml:space="preserve"> </v>
      </c>
      <c r="F33" s="181" t="str">
        <f>IF('DATA ENTRY PAGE (4)'!F33=0," ",IF('DATA ENTRY PAGE (4)'!F33&gt;=0.01, ROUND('DATA ENTRY PAGE (4)'!F33,2),("&lt; " &amp;ROUNDUP('DATA ENTRY PAGE (4)'!F33,2))))</f>
        <v xml:space="preserve"> </v>
      </c>
      <c r="G33" s="182" t="str">
        <f>IF('DATA ENTRY PAGE (4)'!G33=0," ",IF('DATA ENTRY PAGE (4)'!G33&gt;=0.01, ROUND('DATA ENTRY PAGE (4)'!G33,2),("&lt; " &amp;ROUNDUP('DATA ENTRY PAGE (4)'!G33,2))))</f>
        <v xml:space="preserve"> </v>
      </c>
      <c r="H33" s="182" t="str">
        <f>IF('DATA ENTRY PAGE (4)'!H33=0," ",IF('DATA ENTRY PAGE (4)'!H33&gt;=0.01, ROUND('DATA ENTRY PAGE (4)'!H33,2),("&lt; " &amp;ROUNDUP('DATA ENTRY PAGE (4)'!H33,2))))</f>
        <v xml:space="preserve"> </v>
      </c>
      <c r="I33" s="182" t="str">
        <f>IF('DATA ENTRY PAGE (4)'!I33=0," ",IF('DATA ENTRY PAGE (4)'!I33&gt;=0.01, ROUND('DATA ENTRY PAGE (4)'!I33,2),("&lt; " &amp;ROUNDUP('DATA ENTRY PAGE (4)'!I33,2))))</f>
        <v xml:space="preserve"> </v>
      </c>
      <c r="J33" s="183" t="str">
        <f>IF('DATA ENTRY PAGE (4)'!J33=0," ",IF('DATA ENTRY PAGE (4)'!J33&gt;=0.01, ROUND('DATA ENTRY PAGE (4)'!J33,2),("&lt; " &amp;ROUNDUP('DATA ENTRY PAGE (4)'!J33,2))))</f>
        <v xml:space="preserve"> </v>
      </c>
      <c r="K33" s="182" t="str">
        <f>IF('DATA ENTRY PAGE (4)'!K33=0," ",IF('DATA ENTRY PAGE (4)'!K33&gt;=0.01, ROUND('DATA ENTRY PAGE (4)'!K33,2),("&lt; " &amp;ROUNDUP('DATA ENTRY PAGE (4)'!K33,2))))</f>
        <v xml:space="preserve"> </v>
      </c>
      <c r="L33" s="184" t="str">
        <f>IF('DATA ENTRY PAGE (4)'!L33=0," ",IF('DATA ENTRY PAGE (4)'!L33&gt;=0.01, ROUND('DATA ENTRY PAGE (4)'!L33,2),("&lt; " &amp;ROUNDUP('DATA ENTRY PAGE (4)'!L33,2))))</f>
        <v xml:space="preserve"> </v>
      </c>
      <c r="M33" s="188" t="str">
        <f>IF('DATA ENTRY PAGE (4)'!M33=0," ",'DATA ENTRY PAGE (4)'!M33)</f>
        <v xml:space="preserve"> </v>
      </c>
      <c r="N33" s="188" t="str">
        <f>IF('DATA ENTRY PAGE (4)'!N33=0," ",'DATA ENTRY PAGE (4)'!N33)</f>
        <v xml:space="preserve"> </v>
      </c>
      <c r="O33" s="189" t="str">
        <f>IF('DATA ENTRY PAGE (4)'!O33=0," ",'DATA ENTRY PAGE (4)'!O33)</f>
        <v xml:space="preserve"> </v>
      </c>
      <c r="P33" s="5"/>
      <c r="W33" s="111"/>
      <c r="X33" s="111"/>
      <c r="Y33" s="111"/>
    </row>
    <row r="34" spans="1:25" ht="24.95" customHeight="1" thickBot="1" x14ac:dyDescent="0.4">
      <c r="A34" s="116"/>
      <c r="B34" s="4"/>
      <c r="C34" s="190" t="str">
        <f>IF('DATA ENTRY PAGE (4)'!C34=0," ",'DATA ENTRY PAGE (4)'!C34)</f>
        <v xml:space="preserve"> </v>
      </c>
      <c r="D34" s="190" t="str">
        <f>IF('DATA ENTRY PAGE (4)'!D34=0," ",'DATA ENTRY PAGE (4)'!D34)</f>
        <v xml:space="preserve"> </v>
      </c>
      <c r="E34" s="190" t="str">
        <f>IF('DATA ENTRY PAGE (4)'!E34=0," ",'DATA ENTRY PAGE (4)'!E34)</f>
        <v xml:space="preserve"> </v>
      </c>
      <c r="F34" s="181" t="str">
        <f>IF('DATA ENTRY PAGE (4)'!F34=0," ",IF('DATA ENTRY PAGE (4)'!F34&gt;=0.01, ROUND('DATA ENTRY PAGE (4)'!F34,2),("&lt; " &amp;ROUNDUP('DATA ENTRY PAGE (4)'!F34,2))))</f>
        <v xml:space="preserve"> </v>
      </c>
      <c r="G34" s="182" t="str">
        <f>IF('DATA ENTRY PAGE (4)'!G34=0," ",IF('DATA ENTRY PAGE (4)'!G34&gt;=0.01, ROUND('DATA ENTRY PAGE (4)'!G34,2),("&lt; " &amp;ROUNDUP('DATA ENTRY PAGE (4)'!G34,2))))</f>
        <v xml:space="preserve"> </v>
      </c>
      <c r="H34" s="182" t="str">
        <f>IF('DATA ENTRY PAGE (4)'!H34=0," ",IF('DATA ENTRY PAGE (4)'!H34&gt;=0.01, ROUND('DATA ENTRY PAGE (4)'!H34,2),("&lt; " &amp;ROUNDUP('DATA ENTRY PAGE (4)'!H34,2))))</f>
        <v xml:space="preserve"> </v>
      </c>
      <c r="I34" s="182" t="str">
        <f>IF('DATA ENTRY PAGE (4)'!I34=0," ",IF('DATA ENTRY PAGE (4)'!I34&gt;=0.01, ROUND('DATA ENTRY PAGE (4)'!I34,2),("&lt; " &amp;ROUNDUP('DATA ENTRY PAGE (4)'!I34,2))))</f>
        <v xml:space="preserve"> </v>
      </c>
      <c r="J34" s="183" t="str">
        <f>IF('DATA ENTRY PAGE (4)'!J34=0," ",IF('DATA ENTRY PAGE (4)'!J34&gt;=0.01, ROUND('DATA ENTRY PAGE (4)'!J34,2),("&lt; " &amp;ROUNDUP('DATA ENTRY PAGE (4)'!J34,2))))</f>
        <v xml:space="preserve"> </v>
      </c>
      <c r="K34" s="182" t="str">
        <f>IF('DATA ENTRY PAGE (4)'!K34=0," ",IF('DATA ENTRY PAGE (4)'!K34&gt;=0.01, ROUND('DATA ENTRY PAGE (4)'!K34,2),("&lt; " &amp;ROUNDUP('DATA ENTRY PAGE (4)'!K34,2))))</f>
        <v xml:space="preserve"> </v>
      </c>
      <c r="L34" s="184" t="str">
        <f>IF('DATA ENTRY PAGE (4)'!L34=0," ",IF('DATA ENTRY PAGE (4)'!L34&gt;=0.01, ROUND('DATA ENTRY PAGE (4)'!L34,2),("&lt; " &amp;ROUNDUP('DATA ENTRY PAGE (4)'!L34,2))))</f>
        <v xml:space="preserve"> </v>
      </c>
      <c r="M34" s="191" t="str">
        <f>IF('DATA ENTRY PAGE (4)'!M34=0," ",'DATA ENTRY PAGE (4)'!M34)</f>
        <v xml:space="preserve"> </v>
      </c>
      <c r="N34" s="191" t="str">
        <f>IF('DATA ENTRY PAGE (4)'!N34=0," ",'DATA ENTRY PAGE (4)'!N34)</f>
        <v xml:space="preserve"> </v>
      </c>
      <c r="O34" s="192" t="str">
        <f>IF('DATA ENTRY PAGE (4)'!O34=0," ",'DATA ENTRY PAGE (4)'!O34)</f>
        <v xml:space="preserve"> </v>
      </c>
      <c r="P34" s="5"/>
      <c r="W34" s="111"/>
      <c r="X34" s="111"/>
      <c r="Y34" s="111"/>
    </row>
    <row r="35" spans="1:25" ht="24.95" customHeight="1" thickTop="1" thickBot="1" x14ac:dyDescent="0.4">
      <c r="A35" s="116"/>
      <c r="B35" s="4"/>
      <c r="C35" s="193" t="s">
        <v>45</v>
      </c>
      <c r="D35" s="134"/>
      <c r="E35" s="134"/>
      <c r="F35" s="194">
        <f>IF(SUM('DATA ENTRY PAGE (4)'!F11:'DATA ENTRY PAGE (4)'!F34)=0," ",IF(SUM('DATA ENTRY PAGE (4)'!F11:'DATA ENTRY PAGE (4)'!F34)&gt;=0.01, ROUND(SUM('DATA ENTRY PAGE (4)'!F11:'DATA ENTRY PAGE (4)'!F34),2),("&lt; " &amp;ROUNDUP(SUM('DATA ENTRY PAGE (4)'!F11:'DATA ENTRY PAGE (4)'!F34),2))))</f>
        <v>11.27</v>
      </c>
      <c r="G35" s="195">
        <f>IF(SUM('DATA ENTRY PAGE (4)'!G11:'DATA ENTRY PAGE (4)'!G34)=0," ",IF(SUM('DATA ENTRY PAGE (4)'!G11:'DATA ENTRY PAGE (4)'!G34)&gt;=0.01, ROUND(SUM('DATA ENTRY PAGE (4)'!G11:'DATA ENTRY PAGE (4)'!G34),2),("&lt; " &amp;ROUNDUP(SUM('DATA ENTRY PAGE (4)'!G11:'DATA ENTRY PAGE (4)'!G34),2))))</f>
        <v>0.06</v>
      </c>
      <c r="H35" s="195">
        <f>IF(SUM('DATA ENTRY PAGE (4)'!H11:'DATA ENTRY PAGE (4)'!H34)=0," ",IF(SUM('DATA ENTRY PAGE (4)'!H11:'DATA ENTRY PAGE (4)'!H34)&gt;=0.01, ROUND(SUM('DATA ENTRY PAGE (4)'!H11:'DATA ENTRY PAGE (4)'!H34),2),("&lt; " &amp;ROUNDUP(SUM('DATA ENTRY PAGE (4)'!H11:'DATA ENTRY PAGE (4)'!H34),2))))</f>
        <v>0.76</v>
      </c>
      <c r="I35" s="195">
        <f>IF(SUM('DATA ENTRY PAGE (4)'!I11:'DATA ENTRY PAGE (4)'!I34)=0," ",IF(SUM('DATA ENTRY PAGE (4)'!I11:'DATA ENTRY PAGE (4)'!I34)&gt;=0.01, ROUND(SUM('DATA ENTRY PAGE (4)'!I11:'DATA ENTRY PAGE (4)'!I34),2),("&lt; " &amp;ROUNDUP(SUM('DATA ENTRY PAGE (4)'!I11:'DATA ENTRY PAGE (4)'!I34),2))))</f>
        <v>2.0499999999999998</v>
      </c>
      <c r="J35" s="196">
        <f>IF(SUM('DATA ENTRY PAGE (4)'!J11:'DATA ENTRY PAGE (4)'!J34)=0," ",IF(SUM('DATA ENTRY PAGE (4)'!J11:'DATA ENTRY PAGE (4)'!J34)&gt;=0.01, ROUND(SUM('DATA ENTRY PAGE (4)'!J11:'DATA ENTRY PAGE (4)'!J34),2),("&lt; " &amp;ROUNDUP(SUM('DATA ENTRY PAGE (4)'!J11:'DATA ENTRY PAGE (4)'!J34),2))))</f>
        <v>0.36</v>
      </c>
      <c r="K35" s="195">
        <f>IF(SUM('DATA ENTRY PAGE (4)'!K11:'DATA ENTRY PAGE (4)'!K34)=0," ",IF(SUM('DATA ENTRY PAGE (4)'!K11:'DATA ENTRY PAGE (4)'!K34)&gt;=0.01, ROUND(SUM('DATA ENTRY PAGE (4)'!K11:'DATA ENTRY PAGE (4)'!K34),2),("&lt; " &amp;ROUNDUP(SUM('DATA ENTRY PAGE (4)'!K11:'DATA ENTRY PAGE (4)'!K34),2))))</f>
        <v>3.28</v>
      </c>
      <c r="L35" s="195">
        <f>IF(SUM('DATA ENTRY PAGE (4)'!L11:'DATA ENTRY PAGE (4)'!L34)=0," ",IF(SUM('DATA ENTRY PAGE (4)'!L11:'DATA ENTRY PAGE (4)'!L34)&gt;=0.01, ROUND(SUM('DATA ENTRY PAGE (4)'!L11:'DATA ENTRY PAGE (4)'!L34),2),("&lt; " &amp;ROUNDUP(SUM('DATA ENTRY PAGE (4)'!L11:'DATA ENTRY PAGE (4)'!L34),2))))</f>
        <v>0.19</v>
      </c>
      <c r="M35" s="197">
        <f>SUM(M24:M34)</f>
        <v>10712</v>
      </c>
      <c r="N35" s="197">
        <f>SUM(N24:N34)</f>
        <v>1318</v>
      </c>
      <c r="O35" s="198">
        <f t="shared" ref="O35" si="0">SUM(O11:O34)</f>
        <v>0</v>
      </c>
      <c r="P35" s="5"/>
      <c r="W35" s="111"/>
    </row>
    <row r="36" spans="1:25" ht="9" customHeight="1" x14ac:dyDescent="0.35">
      <c r="B36" s="4"/>
      <c r="C36" s="1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5"/>
      <c r="W36" s="111"/>
    </row>
    <row r="37" spans="1:25" ht="6.75" customHeight="1" x14ac:dyDescent="0.35">
      <c r="B37" s="4"/>
      <c r="C37" s="18"/>
      <c r="D37" s="14"/>
      <c r="E37" s="14"/>
      <c r="F37" s="18"/>
      <c r="G37" s="18"/>
      <c r="H37" s="18"/>
      <c r="I37" s="18"/>
      <c r="J37" s="18"/>
      <c r="K37" s="18"/>
      <c r="L37" s="18"/>
      <c r="M37" s="118"/>
      <c r="N37" s="18"/>
      <c r="O37" s="18"/>
      <c r="P37" s="5"/>
      <c r="W37" s="111"/>
    </row>
    <row r="38" spans="1:25" ht="34.5" customHeight="1" thickBot="1" x14ac:dyDescent="0.9">
      <c r="B38" s="119"/>
      <c r="C38" s="111" t="s">
        <v>46</v>
      </c>
      <c r="D38"/>
      <c r="E38"/>
      <c r="L38" s="305"/>
      <c r="M38" s="306"/>
      <c r="N38" s="306"/>
      <c r="O38" s="306"/>
      <c r="P38" s="307"/>
      <c r="W38" s="111"/>
    </row>
    <row r="39" spans="1:25" ht="24" customHeight="1" x14ac:dyDescent="0.4">
      <c r="A39" s="316"/>
      <c r="B39" s="4"/>
      <c r="C39" s="133" t="s">
        <v>44</v>
      </c>
      <c r="D39"/>
      <c r="E39"/>
      <c r="L39" s="209"/>
      <c r="M39" s="2"/>
      <c r="N39" s="2"/>
      <c r="O39" s="2"/>
      <c r="P39" s="3"/>
    </row>
    <row r="40" spans="1:25" ht="24" customHeight="1" x14ac:dyDescent="0.35">
      <c r="A40" s="316"/>
      <c r="B40" s="4"/>
      <c r="C40" s="317" t="str">
        <f>IF('DATA ENTRY PAGE (4)'!C40:J40 = 0," ",'DATA ENTRY PAGE (4)'!C40:J40)</f>
        <v xml:space="preserve"> </v>
      </c>
      <c r="D40" s="317"/>
      <c r="E40" s="317"/>
      <c r="F40" s="317"/>
      <c r="G40" s="317"/>
      <c r="H40" s="317"/>
      <c r="I40" s="317"/>
      <c r="J40" s="317"/>
      <c r="L40" s="311" t="s">
        <v>22</v>
      </c>
      <c r="M40" s="312"/>
      <c r="N40" s="312"/>
      <c r="O40" s="312"/>
      <c r="P40" s="313"/>
    </row>
    <row r="41" spans="1:25" ht="24" customHeight="1" x14ac:dyDescent="0.35">
      <c r="A41" s="316"/>
      <c r="B41" s="4"/>
      <c r="C41" s="317" t="str">
        <f>IF('DATA ENTRY PAGE (4)'!C41:J41 = 0," ",'DATA ENTRY PAGE (4)'!C41:J41)</f>
        <v xml:space="preserve"> </v>
      </c>
      <c r="D41" s="317"/>
      <c r="E41" s="317"/>
      <c r="F41" s="317"/>
      <c r="G41" s="317"/>
      <c r="H41" s="317"/>
      <c r="I41" s="317"/>
      <c r="J41" s="317"/>
      <c r="L41" s="311" t="s">
        <v>16</v>
      </c>
      <c r="M41" s="314"/>
      <c r="N41" s="314"/>
      <c r="O41" s="314"/>
      <c r="P41" s="315"/>
    </row>
    <row r="42" spans="1:25" ht="24" customHeight="1" x14ac:dyDescent="0.35">
      <c r="A42" s="316"/>
      <c r="B42" s="4"/>
      <c r="C42" s="317" t="str">
        <f>IF('DATA ENTRY PAGE (4)'!C42:J42 = 0," ",'DATA ENTRY PAGE (4)'!C42:J42)</f>
        <v xml:space="preserve"> </v>
      </c>
      <c r="D42" s="317"/>
      <c r="E42" s="317"/>
      <c r="F42" s="317"/>
      <c r="G42" s="317"/>
      <c r="H42" s="317"/>
      <c r="I42" s="317"/>
      <c r="J42" s="317"/>
      <c r="L42" s="308" t="str">
        <f>IF('DATA ENTRY PAGE (4)'!L42:P42 &lt;&gt; 0, 'DATA ENTRY PAGE (4)'!L42:P42, " ")</f>
        <v>12/3/2019</v>
      </c>
      <c r="M42" s="309"/>
      <c r="N42" s="309"/>
      <c r="O42" s="309"/>
      <c r="P42" s="310"/>
    </row>
    <row r="43" spans="1:25" ht="24" customHeight="1" x14ac:dyDescent="0.35">
      <c r="A43" s="316"/>
      <c r="B43" s="4"/>
      <c r="C43" s="317" t="str">
        <f>IF('DATA ENTRY PAGE (4)'!C43:J43 = 0," ",'DATA ENTRY PAGE (4)'!C43:J43)</f>
        <v xml:space="preserve"> </v>
      </c>
      <c r="D43" s="317"/>
      <c r="E43" s="317"/>
      <c r="F43" s="317"/>
      <c r="G43" s="317"/>
      <c r="H43" s="317"/>
      <c r="I43" s="317"/>
      <c r="J43" s="317"/>
      <c r="L43" s="308" t="str">
        <f>IF('DATA ENTRY PAGE (4)'!L43:P43 &lt;&gt; 0, 'DATA ENTRY PAGE (4)'!L43:P43, " ")</f>
        <v>WAKE COUNTY</v>
      </c>
      <c r="M43" s="309"/>
      <c r="N43" s="309"/>
      <c r="O43" s="309"/>
      <c r="P43" s="310"/>
    </row>
    <row r="44" spans="1:25" ht="24" customHeight="1" x14ac:dyDescent="0.35">
      <c r="A44" s="316"/>
      <c r="B44" s="4"/>
      <c r="C44" s="317" t="str">
        <f>IF('DATA ENTRY PAGE (4)'!C44:J44 = 0," ",'DATA ENTRY PAGE (4)'!C44:J44)</f>
        <v xml:space="preserve"> </v>
      </c>
      <c r="D44" s="317"/>
      <c r="E44" s="317"/>
      <c r="F44" s="317"/>
      <c r="G44" s="317"/>
      <c r="H44" s="317"/>
      <c r="I44" s="317"/>
      <c r="J44" s="317"/>
      <c r="L44" s="308" t="str">
        <f>IF('DATA ENTRY PAGE (4)'!L44:P44 &lt;&gt; 0, 'DATA ENTRY PAGE (4)'!L44:P44, " ")</f>
        <v>R-2721</v>
      </c>
      <c r="M44" s="309"/>
      <c r="N44" s="309"/>
      <c r="O44" s="309"/>
      <c r="P44" s="310"/>
    </row>
    <row r="45" spans="1:25" ht="24" customHeight="1" x14ac:dyDescent="0.35">
      <c r="A45" s="316"/>
      <c r="B45" s="4"/>
      <c r="C45" s="317" t="str">
        <f>IF('DATA ENTRY PAGE (4)'!C45:J45 = 0," ",'DATA ENTRY PAGE (4)'!C45:J45)</f>
        <v xml:space="preserve"> </v>
      </c>
      <c r="D45" s="317"/>
      <c r="E45" s="317"/>
      <c r="F45" s="317"/>
      <c r="G45" s="317"/>
      <c r="H45" s="317"/>
      <c r="I45" s="317"/>
      <c r="J45" s="317"/>
      <c r="L45" s="308" t="str">
        <f>IF('DATA ENTRY PAGE (4)'!L45:P45 &lt;&gt; 0, 'DATA ENTRY PAGE (4)'!L45:P45, " ")</f>
        <v>6.401078</v>
      </c>
      <c r="M45" s="309"/>
      <c r="N45" s="309"/>
      <c r="O45" s="309"/>
      <c r="P45" s="310"/>
    </row>
    <row r="46" spans="1:25" ht="24" customHeight="1" thickBot="1" x14ac:dyDescent="0.4">
      <c r="A46" s="316"/>
      <c r="B46" s="208" t="s">
        <v>50</v>
      </c>
      <c r="C46" s="20"/>
      <c r="D46" s="112"/>
      <c r="E46" s="112"/>
      <c r="F46" s="9"/>
      <c r="G46" s="9"/>
      <c r="H46" s="9"/>
      <c r="I46" s="9"/>
      <c r="J46" s="9"/>
      <c r="K46" s="10"/>
      <c r="L46" s="45" t="s">
        <v>37</v>
      </c>
      <c r="M46" s="199">
        <f>'DATA ENTRY PAGE (4)'!M46</f>
        <v>118</v>
      </c>
      <c r="N46" s="16" t="s">
        <v>43</v>
      </c>
      <c r="O46" s="16">
        <f>'DATA ENTRY PAGE (4)'!O46</f>
        <v>119</v>
      </c>
      <c r="P46" s="22"/>
    </row>
    <row r="50" spans="3:11" ht="30" x14ac:dyDescent="0.4">
      <c r="E50" s="121" t="s">
        <v>52</v>
      </c>
    </row>
    <row r="52" spans="3:11" ht="25.5" x14ac:dyDescent="0.35">
      <c r="E52" s="120" t="s">
        <v>47</v>
      </c>
    </row>
    <row r="54" spans="3:11" ht="30" x14ac:dyDescent="0.4">
      <c r="C54" s="121"/>
      <c r="K54" s="32"/>
    </row>
    <row r="55" spans="3:11" x14ac:dyDescent="0.35">
      <c r="C55" s="111"/>
    </row>
    <row r="75" spans="7:14" ht="61.5" x14ac:dyDescent="0.85">
      <c r="G75" s="300"/>
      <c r="H75" s="300"/>
      <c r="I75" s="300"/>
      <c r="J75" s="300"/>
      <c r="K75" s="300"/>
      <c r="L75" s="300"/>
      <c r="M75" s="300"/>
      <c r="N75" s="122"/>
    </row>
    <row r="76" spans="7:14" ht="33" x14ac:dyDescent="0.45">
      <c r="G76" s="33"/>
      <c r="H76" s="33"/>
      <c r="I76" s="33"/>
      <c r="J76" s="33"/>
      <c r="K76" s="33"/>
      <c r="L76" s="33"/>
      <c r="M76" s="33"/>
      <c r="N76" s="33"/>
    </row>
    <row r="77" spans="7:14" ht="27.75" x14ac:dyDescent="0.4">
      <c r="G77" s="299"/>
      <c r="H77" s="299"/>
      <c r="I77" s="299"/>
      <c r="J77" s="299"/>
      <c r="K77" s="299"/>
      <c r="L77" s="299"/>
      <c r="M77" s="299"/>
      <c r="N77" s="32"/>
    </row>
    <row r="78" spans="7:14" ht="27.75" x14ac:dyDescent="0.4">
      <c r="G78" s="299"/>
      <c r="H78" s="299"/>
      <c r="I78" s="299"/>
      <c r="J78" s="299"/>
      <c r="K78" s="299"/>
      <c r="L78" s="299"/>
      <c r="M78" s="299"/>
      <c r="N78" s="32"/>
    </row>
    <row r="79" spans="7:14" ht="27.75" x14ac:dyDescent="0.4">
      <c r="G79" s="299"/>
      <c r="H79" s="299"/>
      <c r="I79" s="299"/>
      <c r="J79" s="299"/>
      <c r="K79" s="299"/>
      <c r="L79" s="299"/>
      <c r="M79" s="299"/>
      <c r="N79" s="32"/>
    </row>
    <row r="80" spans="7:14" ht="27.75" x14ac:dyDescent="0.4">
      <c r="G80" s="299"/>
      <c r="H80" s="299"/>
      <c r="I80" s="299"/>
      <c r="J80" s="299"/>
      <c r="K80" s="299"/>
      <c r="L80" s="299"/>
      <c r="M80" s="299"/>
      <c r="N80" s="32"/>
    </row>
    <row r="81" spans="7:14" ht="27.75" x14ac:dyDescent="0.4">
      <c r="G81" s="299"/>
      <c r="H81" s="299"/>
      <c r="I81" s="299"/>
      <c r="J81" s="299"/>
      <c r="K81" s="299"/>
      <c r="L81" s="299"/>
      <c r="M81" s="299"/>
      <c r="N81" s="32"/>
    </row>
    <row r="82" spans="7:14" ht="27.75" x14ac:dyDescent="0.4">
      <c r="G82" s="299"/>
      <c r="H82" s="299"/>
      <c r="I82" s="299"/>
      <c r="J82" s="299"/>
      <c r="K82" s="299"/>
      <c r="L82" s="299"/>
      <c r="M82" s="299"/>
      <c r="N82" s="32"/>
    </row>
    <row r="83" spans="7:14" x14ac:dyDescent="0.35">
      <c r="G83" s="14"/>
      <c r="H83" s="34"/>
      <c r="I83" s="34"/>
      <c r="J83" s="14"/>
      <c r="K83" s="14"/>
      <c r="L83" s="14"/>
      <c r="M83" s="14"/>
      <c r="N83" s="14"/>
    </row>
    <row r="84" spans="7:14" x14ac:dyDescent="0.35">
      <c r="G84" s="19"/>
      <c r="H84" s="35"/>
      <c r="I84" s="35"/>
      <c r="J84" s="14"/>
      <c r="K84" s="14"/>
      <c r="L84" s="298"/>
      <c r="M84" s="298"/>
      <c r="N84" s="123"/>
    </row>
  </sheetData>
  <mergeCells count="27">
    <mergeCell ref="C4:O4"/>
    <mergeCell ref="F5:J5"/>
    <mergeCell ref="K5:O5"/>
    <mergeCell ref="L38:P38"/>
    <mergeCell ref="A39:A42"/>
    <mergeCell ref="C40:J40"/>
    <mergeCell ref="L40:P40"/>
    <mergeCell ref="C41:J41"/>
    <mergeCell ref="L41:P41"/>
    <mergeCell ref="C42:J42"/>
    <mergeCell ref="G78:M78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G79:M79"/>
    <mergeCell ref="G80:M80"/>
    <mergeCell ref="G81:M81"/>
    <mergeCell ref="G82:M82"/>
    <mergeCell ref="L84:M84"/>
  </mergeCells>
  <printOptions horizontalCentered="1" verticalCentered="1"/>
  <pageMargins left="0.25" right="0.25" top="0.75" bottom="0.75" header="0.3" footer="0.3"/>
  <pageSetup scale="4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3">
    <pageSetUpPr fitToPage="1"/>
  </sheetPr>
  <dimension ref="B1:O84"/>
  <sheetViews>
    <sheetView showGridLines="0" zoomScale="50" workbookViewId="0">
      <selection activeCell="M11" sqref="J11:O50"/>
    </sheetView>
  </sheetViews>
  <sheetFormatPr defaultRowHeight="12.75" x14ac:dyDescent="0.2"/>
  <cols>
    <col min="1" max="1" width="3.140625" customWidth="1"/>
    <col min="2" max="2" width="3.28515625" customWidth="1"/>
    <col min="3" max="3" width="16" customWidth="1"/>
    <col min="4" max="4" width="29.28515625" customWidth="1"/>
    <col min="5" max="5" width="43.28515625" customWidth="1"/>
    <col min="6" max="6" width="19.28515625" customWidth="1"/>
    <col min="7" max="7" width="18.42578125" customWidth="1"/>
    <col min="8" max="8" width="17.85546875" customWidth="1"/>
    <col min="9" max="9" width="20.140625" customWidth="1"/>
    <col min="10" max="10" width="17.5703125" customWidth="1"/>
    <col min="11" max="11" width="19.85546875" customWidth="1"/>
    <col min="12" max="12" width="17.5703125" customWidth="1"/>
    <col min="13" max="13" width="19.85546875" customWidth="1"/>
    <col min="14" max="14" width="15.28515625" customWidth="1"/>
    <col min="15" max="15" width="5" customWidth="1"/>
    <col min="16" max="16" width="3.7109375" customWidth="1"/>
  </cols>
  <sheetData>
    <row r="1" spans="2:15" ht="13.5" thickBot="1" x14ac:dyDescent="0.25"/>
    <row r="2" spans="2:15" ht="13.5" thickBot="1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">
      <c r="B3" s="4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5"/>
    </row>
    <row r="4" spans="2:15" ht="28.5" customHeight="1" thickBot="1" x14ac:dyDescent="0.45">
      <c r="B4" s="4"/>
      <c r="C4" s="318" t="s">
        <v>29</v>
      </c>
      <c r="D4" s="319"/>
      <c r="E4" s="319"/>
      <c r="F4" s="319"/>
      <c r="G4" s="319"/>
      <c r="H4" s="319"/>
      <c r="I4" s="319"/>
      <c r="J4" s="319"/>
      <c r="K4" s="319"/>
      <c r="L4" s="319"/>
      <c r="M4" s="319"/>
      <c r="N4" s="320"/>
      <c r="O4" s="5"/>
    </row>
    <row r="5" spans="2:15" ht="21.75" customHeight="1" thickBot="1" x14ac:dyDescent="0.4">
      <c r="B5" s="4"/>
      <c r="C5" s="11"/>
      <c r="E5" s="9"/>
      <c r="F5" s="301" t="s">
        <v>24</v>
      </c>
      <c r="G5" s="302"/>
      <c r="H5" s="302"/>
      <c r="I5" s="302"/>
      <c r="J5" s="302"/>
      <c r="K5" s="321" t="s">
        <v>23</v>
      </c>
      <c r="L5" s="302"/>
      <c r="M5" s="302"/>
      <c r="N5" s="303"/>
      <c r="O5" s="5"/>
    </row>
    <row r="6" spans="2:15" ht="21.75" customHeight="1" x14ac:dyDescent="0.35">
      <c r="B6" s="4"/>
      <c r="C6" s="44"/>
      <c r="D6" s="36"/>
      <c r="F6" s="43"/>
      <c r="H6" s="43"/>
      <c r="J6" s="46" t="s">
        <v>26</v>
      </c>
      <c r="K6" s="36"/>
      <c r="M6" s="37" t="s">
        <v>1</v>
      </c>
      <c r="N6" s="23"/>
      <c r="O6" s="5"/>
    </row>
    <row r="7" spans="2:15" ht="23.25" x14ac:dyDescent="0.35">
      <c r="B7" s="4"/>
      <c r="C7" s="41"/>
      <c r="D7" s="37"/>
      <c r="E7" s="23"/>
      <c r="F7" s="37" t="s">
        <v>27</v>
      </c>
      <c r="G7" s="41" t="s">
        <v>34</v>
      </c>
      <c r="H7" s="37" t="s">
        <v>6</v>
      </c>
      <c r="I7" s="37" t="s">
        <v>0</v>
      </c>
      <c r="J7" s="41" t="s">
        <v>7</v>
      </c>
      <c r="K7" s="37" t="s">
        <v>27</v>
      </c>
      <c r="L7" s="23" t="s">
        <v>36</v>
      </c>
      <c r="M7" s="37" t="s">
        <v>8</v>
      </c>
      <c r="N7" s="23" t="s">
        <v>17</v>
      </c>
      <c r="O7" s="5"/>
    </row>
    <row r="8" spans="2:15" ht="23.25" x14ac:dyDescent="0.35">
      <c r="B8" s="4"/>
      <c r="C8" s="41" t="s">
        <v>2</v>
      </c>
      <c r="D8" s="37" t="s">
        <v>3</v>
      </c>
      <c r="E8" s="23" t="s">
        <v>4</v>
      </c>
      <c r="F8" s="37" t="s">
        <v>5</v>
      </c>
      <c r="G8" s="37" t="s">
        <v>5</v>
      </c>
      <c r="H8" s="37" t="s">
        <v>31</v>
      </c>
      <c r="I8" s="37" t="s">
        <v>7</v>
      </c>
      <c r="J8" s="41" t="s">
        <v>31</v>
      </c>
      <c r="K8" s="37" t="s">
        <v>33</v>
      </c>
      <c r="L8" s="23" t="s">
        <v>35</v>
      </c>
      <c r="M8" s="37" t="s">
        <v>38</v>
      </c>
      <c r="N8" s="23" t="s">
        <v>18</v>
      </c>
      <c r="O8" s="5"/>
    </row>
    <row r="9" spans="2:15" ht="23.25" x14ac:dyDescent="0.35">
      <c r="B9" s="4"/>
      <c r="C9" s="41" t="s">
        <v>9</v>
      </c>
      <c r="D9" s="37" t="s">
        <v>11</v>
      </c>
      <c r="E9" s="23" t="s">
        <v>15</v>
      </c>
      <c r="F9" s="37" t="s">
        <v>10</v>
      </c>
      <c r="G9" s="41" t="s">
        <v>10</v>
      </c>
      <c r="H9" s="37" t="s">
        <v>32</v>
      </c>
      <c r="I9" s="37" t="s">
        <v>30</v>
      </c>
      <c r="J9" s="41" t="s">
        <v>32</v>
      </c>
      <c r="K9" s="37" t="s">
        <v>28</v>
      </c>
      <c r="L9" s="23" t="s">
        <v>28</v>
      </c>
      <c r="M9" s="37" t="s">
        <v>27</v>
      </c>
      <c r="N9" s="23" t="s">
        <v>19</v>
      </c>
      <c r="O9" s="5"/>
    </row>
    <row r="10" spans="2:15" ht="24" thickBot="1" x14ac:dyDescent="0.4">
      <c r="B10" s="4"/>
      <c r="C10" s="42"/>
      <c r="D10" s="38"/>
      <c r="E10" s="24"/>
      <c r="F10" s="38" t="s">
        <v>13</v>
      </c>
      <c r="G10" s="42" t="s">
        <v>13</v>
      </c>
      <c r="H10" s="38" t="s">
        <v>13</v>
      </c>
      <c r="I10" s="38" t="s">
        <v>13</v>
      </c>
      <c r="J10" s="42" t="s">
        <v>13</v>
      </c>
      <c r="K10" s="38" t="s">
        <v>13</v>
      </c>
      <c r="L10" s="38" t="s">
        <v>13</v>
      </c>
      <c r="M10" s="38" t="s">
        <v>14</v>
      </c>
      <c r="N10" s="24" t="s">
        <v>14</v>
      </c>
      <c r="O10" s="5"/>
    </row>
    <row r="11" spans="2:15" ht="24.95" customHeight="1" x14ac:dyDescent="0.35">
      <c r="B11" s="4"/>
      <c r="C11" s="25" t="s">
        <v>25</v>
      </c>
      <c r="D11" s="26" t="s">
        <v>25</v>
      </c>
      <c r="E11" s="27" t="s">
        <v>25</v>
      </c>
      <c r="F11" s="54"/>
      <c r="G11" s="55"/>
      <c r="H11" s="55"/>
      <c r="I11" s="56"/>
      <c r="J11" s="57"/>
      <c r="K11" s="58"/>
      <c r="L11" s="59"/>
      <c r="M11" s="47"/>
      <c r="N11" s="48"/>
      <c r="O11" s="5"/>
    </row>
    <row r="12" spans="2:15" ht="24.95" customHeight="1" x14ac:dyDescent="0.35">
      <c r="B12" s="4"/>
      <c r="C12" s="25"/>
      <c r="D12" s="26" t="s">
        <v>25</v>
      </c>
      <c r="E12" s="28"/>
      <c r="F12" s="60"/>
      <c r="G12" s="61"/>
      <c r="H12" s="61"/>
      <c r="I12" s="61"/>
      <c r="J12" s="62"/>
      <c r="K12" s="63"/>
      <c r="L12" s="64"/>
      <c r="M12" s="49"/>
      <c r="N12" s="50"/>
      <c r="O12" s="5"/>
    </row>
    <row r="13" spans="2:15" ht="24.95" customHeight="1" x14ac:dyDescent="0.35">
      <c r="B13" s="4"/>
      <c r="C13" s="25"/>
      <c r="D13" s="26"/>
      <c r="E13" s="28"/>
      <c r="F13" s="60"/>
      <c r="G13" s="61"/>
      <c r="H13" s="61"/>
      <c r="I13" s="61"/>
      <c r="J13" s="62"/>
      <c r="K13" s="63"/>
      <c r="L13" s="64"/>
      <c r="M13" s="49"/>
      <c r="N13" s="50"/>
      <c r="O13" s="5"/>
    </row>
    <row r="14" spans="2:15" ht="24.95" customHeight="1" x14ac:dyDescent="0.35">
      <c r="B14" s="4"/>
      <c r="C14" s="25"/>
      <c r="D14" s="26"/>
      <c r="E14" s="28"/>
      <c r="F14" s="60"/>
      <c r="G14" s="61"/>
      <c r="H14" s="61"/>
      <c r="I14" s="61"/>
      <c r="J14" s="62"/>
      <c r="K14" s="63"/>
      <c r="L14" s="64"/>
      <c r="M14" s="49"/>
      <c r="N14" s="50"/>
      <c r="O14" s="5"/>
    </row>
    <row r="15" spans="2:15" ht="24.95" customHeight="1" x14ac:dyDescent="0.35">
      <c r="B15" s="4"/>
      <c r="C15" s="25"/>
      <c r="D15" s="26"/>
      <c r="E15" s="28"/>
      <c r="F15" s="60"/>
      <c r="G15" s="61"/>
      <c r="H15" s="61"/>
      <c r="I15" s="61"/>
      <c r="J15" s="62"/>
      <c r="K15" s="63"/>
      <c r="L15" s="64"/>
      <c r="M15" s="49"/>
      <c r="N15" s="50"/>
      <c r="O15" s="5"/>
    </row>
    <row r="16" spans="2:15" ht="24.95" customHeight="1" x14ac:dyDescent="0.35">
      <c r="B16" s="4"/>
      <c r="C16" s="25"/>
      <c r="D16" s="26"/>
      <c r="E16" s="28"/>
      <c r="F16" s="60"/>
      <c r="G16" s="61"/>
      <c r="H16" s="61"/>
      <c r="I16" s="61"/>
      <c r="J16" s="62"/>
      <c r="K16" s="63"/>
      <c r="L16" s="64"/>
      <c r="M16" s="49"/>
      <c r="N16" s="50"/>
      <c r="O16" s="5"/>
    </row>
    <row r="17" spans="2:15" ht="24.95" customHeight="1" x14ac:dyDescent="0.35">
      <c r="B17" s="4"/>
      <c r="C17" s="25"/>
      <c r="D17" s="26"/>
      <c r="E17" s="28"/>
      <c r="F17" s="60"/>
      <c r="G17" s="61"/>
      <c r="H17" s="61"/>
      <c r="I17" s="61"/>
      <c r="J17" s="62"/>
      <c r="K17" s="63"/>
      <c r="L17" s="64"/>
      <c r="M17" s="49"/>
      <c r="N17" s="50"/>
      <c r="O17" s="5"/>
    </row>
    <row r="18" spans="2:15" ht="24.95" customHeight="1" x14ac:dyDescent="0.35">
      <c r="B18" s="4"/>
      <c r="C18" s="25"/>
      <c r="D18" s="26"/>
      <c r="E18" s="28"/>
      <c r="F18" s="60"/>
      <c r="G18" s="61"/>
      <c r="H18" s="61"/>
      <c r="I18" s="61"/>
      <c r="J18" s="62"/>
      <c r="K18" s="63"/>
      <c r="L18" s="64"/>
      <c r="M18" s="49"/>
      <c r="N18" s="50"/>
      <c r="O18" s="5"/>
    </row>
    <row r="19" spans="2:15" ht="24.95" customHeight="1" x14ac:dyDescent="0.35">
      <c r="B19" s="4"/>
      <c r="C19" s="25"/>
      <c r="D19" s="26"/>
      <c r="E19" s="28"/>
      <c r="F19" s="60"/>
      <c r="G19" s="61"/>
      <c r="H19" s="61"/>
      <c r="I19" s="61"/>
      <c r="J19" s="62"/>
      <c r="K19" s="63"/>
      <c r="L19" s="64"/>
      <c r="M19" s="49"/>
      <c r="N19" s="50"/>
      <c r="O19" s="5"/>
    </row>
    <row r="20" spans="2:15" ht="24.95" customHeight="1" x14ac:dyDescent="0.35">
      <c r="B20" s="4"/>
      <c r="C20" s="25"/>
      <c r="D20" s="26"/>
      <c r="E20" s="28"/>
      <c r="F20" s="60"/>
      <c r="G20" s="61"/>
      <c r="H20" s="61"/>
      <c r="I20" s="61"/>
      <c r="J20" s="62"/>
      <c r="K20" s="63"/>
      <c r="L20" s="64"/>
      <c r="M20" s="49"/>
      <c r="N20" s="50"/>
      <c r="O20" s="5"/>
    </row>
    <row r="21" spans="2:15" ht="24.95" customHeight="1" x14ac:dyDescent="0.35">
      <c r="B21" s="4"/>
      <c r="C21" s="25"/>
      <c r="D21" s="26"/>
      <c r="E21" s="28"/>
      <c r="F21" s="60"/>
      <c r="G21" s="61"/>
      <c r="H21" s="61"/>
      <c r="I21" s="61"/>
      <c r="J21" s="62"/>
      <c r="K21" s="63"/>
      <c r="L21" s="64"/>
      <c r="M21" s="49"/>
      <c r="N21" s="50"/>
      <c r="O21" s="5"/>
    </row>
    <row r="22" spans="2:15" ht="24.95" customHeight="1" x14ac:dyDescent="0.35">
      <c r="B22" s="4"/>
      <c r="C22" s="25"/>
      <c r="D22" s="26"/>
      <c r="E22" s="28"/>
      <c r="F22" s="60"/>
      <c r="G22" s="61"/>
      <c r="H22" s="61"/>
      <c r="I22" s="61"/>
      <c r="J22" s="62"/>
      <c r="K22" s="63"/>
      <c r="L22" s="64"/>
      <c r="M22" s="49"/>
      <c r="N22" s="50"/>
      <c r="O22" s="5"/>
    </row>
    <row r="23" spans="2:15" ht="24.95" customHeight="1" x14ac:dyDescent="0.35">
      <c r="B23" s="4"/>
      <c r="C23" s="25"/>
      <c r="D23" s="26"/>
      <c r="E23" s="28"/>
      <c r="F23" s="60"/>
      <c r="G23" s="61"/>
      <c r="H23" s="61"/>
      <c r="I23" s="61"/>
      <c r="J23" s="62"/>
      <c r="K23" s="63"/>
      <c r="L23" s="64"/>
      <c r="M23" s="49"/>
      <c r="N23" s="50"/>
      <c r="O23" s="5"/>
    </row>
    <row r="24" spans="2:15" ht="24.95" customHeight="1" x14ac:dyDescent="0.35">
      <c r="B24" s="4"/>
      <c r="C24" s="25"/>
      <c r="D24" s="26"/>
      <c r="E24" s="28"/>
      <c r="F24" s="60"/>
      <c r="G24" s="61"/>
      <c r="H24" s="61"/>
      <c r="I24" s="61"/>
      <c r="J24" s="62"/>
      <c r="K24" s="63"/>
      <c r="L24" s="64"/>
      <c r="M24" s="49"/>
      <c r="N24" s="50"/>
      <c r="O24" s="5"/>
    </row>
    <row r="25" spans="2:15" ht="24.95" customHeight="1" x14ac:dyDescent="0.35">
      <c r="B25" s="4"/>
      <c r="C25" s="25"/>
      <c r="D25" s="26"/>
      <c r="E25" s="28"/>
      <c r="F25" s="60"/>
      <c r="G25" s="61"/>
      <c r="H25" s="61"/>
      <c r="I25" s="61"/>
      <c r="J25" s="62"/>
      <c r="K25" s="63"/>
      <c r="L25" s="64"/>
      <c r="M25" s="49"/>
      <c r="N25" s="50"/>
      <c r="O25" s="5"/>
    </row>
    <row r="26" spans="2:15" ht="24.95" customHeight="1" x14ac:dyDescent="0.35">
      <c r="B26" s="4"/>
      <c r="C26" s="25"/>
      <c r="D26" s="26"/>
      <c r="E26" s="28"/>
      <c r="F26" s="60"/>
      <c r="G26" s="61"/>
      <c r="H26" s="61"/>
      <c r="I26" s="61"/>
      <c r="J26" s="62"/>
      <c r="K26" s="63"/>
      <c r="L26" s="64"/>
      <c r="M26" s="49"/>
      <c r="N26" s="50"/>
      <c r="O26" s="5"/>
    </row>
    <row r="27" spans="2:15" ht="24.95" customHeight="1" x14ac:dyDescent="0.35">
      <c r="B27" s="4"/>
      <c r="C27" s="25"/>
      <c r="D27" s="26"/>
      <c r="E27" s="28"/>
      <c r="F27" s="60"/>
      <c r="G27" s="61"/>
      <c r="H27" s="61"/>
      <c r="I27" s="61"/>
      <c r="J27" s="62"/>
      <c r="K27" s="63"/>
      <c r="L27" s="64"/>
      <c r="M27" s="49"/>
      <c r="N27" s="50"/>
      <c r="O27" s="5"/>
    </row>
    <row r="28" spans="2:15" ht="24.95" customHeight="1" x14ac:dyDescent="0.35">
      <c r="B28" s="4"/>
      <c r="C28" s="25"/>
      <c r="D28" s="26"/>
      <c r="E28" s="28"/>
      <c r="F28" s="60"/>
      <c r="G28" s="61"/>
      <c r="H28" s="61"/>
      <c r="I28" s="61"/>
      <c r="J28" s="62"/>
      <c r="K28" s="63"/>
      <c r="L28" s="64"/>
      <c r="M28" s="49"/>
      <c r="N28" s="50"/>
      <c r="O28" s="5"/>
    </row>
    <row r="29" spans="2:15" ht="24.95" customHeight="1" x14ac:dyDescent="0.35">
      <c r="B29" s="4"/>
      <c r="C29" s="25"/>
      <c r="D29" s="26"/>
      <c r="E29" s="28"/>
      <c r="F29" s="60"/>
      <c r="G29" s="61"/>
      <c r="H29" s="61"/>
      <c r="I29" s="61"/>
      <c r="J29" s="62"/>
      <c r="K29" s="63"/>
      <c r="L29" s="64"/>
      <c r="M29" s="49"/>
      <c r="N29" s="50"/>
      <c r="O29" s="5"/>
    </row>
    <row r="30" spans="2:15" ht="24.95" customHeight="1" x14ac:dyDescent="0.35">
      <c r="B30" s="4"/>
      <c r="C30" s="25"/>
      <c r="D30" s="26"/>
      <c r="E30" s="28"/>
      <c r="F30" s="60"/>
      <c r="G30" s="61"/>
      <c r="H30" s="61"/>
      <c r="I30" s="61"/>
      <c r="J30" s="62"/>
      <c r="K30" s="63"/>
      <c r="L30" s="64"/>
      <c r="M30" s="49"/>
      <c r="N30" s="50"/>
      <c r="O30" s="5"/>
    </row>
    <row r="31" spans="2:15" ht="24.95" customHeight="1" x14ac:dyDescent="0.35">
      <c r="B31" s="4"/>
      <c r="C31" s="25"/>
      <c r="D31" s="26"/>
      <c r="E31" s="28"/>
      <c r="F31" s="60"/>
      <c r="G31" s="61"/>
      <c r="H31" s="61"/>
      <c r="I31" s="61"/>
      <c r="J31" s="62"/>
      <c r="K31" s="63"/>
      <c r="L31" s="64"/>
      <c r="M31" s="49"/>
      <c r="N31" s="50"/>
      <c r="O31" s="5"/>
    </row>
    <row r="32" spans="2:15" ht="24.95" customHeight="1" x14ac:dyDescent="0.35">
      <c r="B32" s="4"/>
      <c r="C32" s="25"/>
      <c r="D32" s="26"/>
      <c r="E32" s="28"/>
      <c r="F32" s="60"/>
      <c r="G32" s="61"/>
      <c r="H32" s="61"/>
      <c r="I32" s="61"/>
      <c r="J32" s="62"/>
      <c r="K32" s="63"/>
      <c r="L32" s="64"/>
      <c r="M32" s="49"/>
      <c r="N32" s="50"/>
      <c r="O32" s="5"/>
    </row>
    <row r="33" spans="2:15" ht="24.95" customHeight="1" thickBot="1" x14ac:dyDescent="0.4">
      <c r="B33" s="4"/>
      <c r="C33" s="25"/>
      <c r="D33" s="26"/>
      <c r="E33" s="28"/>
      <c r="F33" s="65"/>
      <c r="G33" s="58"/>
      <c r="H33" s="58"/>
      <c r="I33" s="66"/>
      <c r="J33" s="67"/>
      <c r="K33" s="68"/>
      <c r="L33" s="69"/>
      <c r="M33" s="51"/>
      <c r="N33" s="50"/>
      <c r="O33" s="5"/>
    </row>
    <row r="34" spans="2:15" ht="24.95" customHeight="1" thickTop="1" thickBot="1" x14ac:dyDescent="0.4">
      <c r="B34" s="4"/>
      <c r="C34" s="29" t="s">
        <v>12</v>
      </c>
      <c r="D34" s="30"/>
      <c r="E34" s="31"/>
      <c r="F34" s="70" t="str">
        <f>IF(SUM(F11)=0,"",SUM(F11:F33))</f>
        <v/>
      </c>
      <c r="G34" s="70" t="str">
        <f t="shared" ref="G34:N34" si="0">IF(SUM(G11)=0,"",SUM(G11:G33))</f>
        <v/>
      </c>
      <c r="H34" s="70" t="str">
        <f t="shared" si="0"/>
        <v/>
      </c>
      <c r="I34" s="71" t="str">
        <f t="shared" si="0"/>
        <v/>
      </c>
      <c r="J34" s="71" t="str">
        <f t="shared" si="0"/>
        <v/>
      </c>
      <c r="K34" s="71" t="str">
        <f t="shared" si="0"/>
        <v/>
      </c>
      <c r="L34" s="71" t="str">
        <f t="shared" si="0"/>
        <v/>
      </c>
      <c r="M34" s="52" t="str">
        <f t="shared" si="0"/>
        <v/>
      </c>
      <c r="N34" s="53" t="str">
        <f t="shared" si="0"/>
        <v/>
      </c>
      <c r="O34" s="5"/>
    </row>
    <row r="35" spans="2:15" ht="9" customHeight="1" x14ac:dyDescent="0.25">
      <c r="B35" s="4"/>
      <c r="C35" s="17"/>
      <c r="D35" s="17"/>
      <c r="E35" s="17"/>
      <c r="F35" s="12"/>
      <c r="G35" s="12"/>
      <c r="H35" s="12"/>
      <c r="I35" s="12"/>
      <c r="J35" s="12"/>
      <c r="K35" s="12"/>
      <c r="L35" s="12"/>
      <c r="M35" s="12"/>
      <c r="N35" s="12"/>
      <c r="O35" s="5"/>
    </row>
    <row r="36" spans="2:15" ht="6.75" customHeight="1" x14ac:dyDescent="0.25">
      <c r="B36" s="4"/>
      <c r="C36" s="18"/>
      <c r="D36" s="18"/>
      <c r="E36" s="19"/>
      <c r="F36" s="18"/>
      <c r="G36" s="18"/>
      <c r="H36" s="18"/>
      <c r="I36" s="18"/>
      <c r="J36" s="18"/>
      <c r="K36" s="18"/>
      <c r="L36" s="18"/>
      <c r="M36" s="18"/>
      <c r="N36" s="18"/>
      <c r="O36" s="5"/>
    </row>
    <row r="37" spans="2:15" ht="60.75" customHeight="1" x14ac:dyDescent="0.85">
      <c r="B37" s="4"/>
      <c r="L37" s="305"/>
      <c r="M37" s="306"/>
      <c r="N37" s="306"/>
      <c r="O37" s="307"/>
    </row>
    <row r="38" spans="2:15" ht="8.25" customHeight="1" thickBot="1" x14ac:dyDescent="0.5">
      <c r="B38" s="4"/>
      <c r="L38" s="39"/>
      <c r="M38" s="39"/>
      <c r="N38" s="39"/>
      <c r="O38" s="40"/>
    </row>
    <row r="39" spans="2:15" ht="24" customHeight="1" x14ac:dyDescent="0.4">
      <c r="B39" s="4"/>
      <c r="C39" s="6"/>
      <c r="L39" s="325"/>
      <c r="M39" s="326"/>
      <c r="N39" s="326"/>
      <c r="O39" s="327"/>
    </row>
    <row r="40" spans="2:15" ht="24" customHeight="1" x14ac:dyDescent="0.25">
      <c r="B40" s="4"/>
      <c r="C40" s="7"/>
      <c r="L40" s="311" t="s">
        <v>22</v>
      </c>
      <c r="M40" s="328"/>
      <c r="N40" s="328"/>
      <c r="O40" s="329"/>
    </row>
    <row r="41" spans="2:15" ht="24" customHeight="1" x14ac:dyDescent="0.25">
      <c r="B41" s="4"/>
      <c r="C41" s="7"/>
      <c r="L41" s="311" t="s">
        <v>16</v>
      </c>
      <c r="M41" s="328"/>
      <c r="N41" s="328"/>
      <c r="O41" s="329"/>
    </row>
    <row r="42" spans="2:15" ht="24" customHeight="1" x14ac:dyDescent="0.4">
      <c r="B42" s="4"/>
      <c r="C42" s="7"/>
      <c r="L42" s="322"/>
      <c r="M42" s="323"/>
      <c r="N42" s="323"/>
      <c r="O42" s="324"/>
    </row>
    <row r="43" spans="2:15" ht="24" customHeight="1" x14ac:dyDescent="0.25">
      <c r="B43" s="4"/>
      <c r="C43" s="7"/>
      <c r="L43" s="311" t="s">
        <v>39</v>
      </c>
      <c r="M43" s="323"/>
      <c r="N43" s="323"/>
      <c r="O43" s="324"/>
    </row>
    <row r="44" spans="2:15" ht="24" customHeight="1" x14ac:dyDescent="0.25">
      <c r="B44" s="4"/>
      <c r="C44" s="7"/>
      <c r="L44" s="311" t="s">
        <v>40</v>
      </c>
      <c r="M44" s="323"/>
      <c r="N44" s="323"/>
      <c r="O44" s="324"/>
    </row>
    <row r="45" spans="2:15" ht="24" customHeight="1" x14ac:dyDescent="0.25">
      <c r="B45" s="4"/>
      <c r="C45" s="7"/>
      <c r="L45" s="13"/>
      <c r="M45" s="14"/>
      <c r="N45" s="14"/>
      <c r="O45" s="15"/>
    </row>
    <row r="46" spans="2:15" ht="24" customHeight="1" thickBot="1" x14ac:dyDescent="0.3">
      <c r="B46" s="8" t="s">
        <v>41</v>
      </c>
      <c r="C46" s="9"/>
      <c r="D46" s="20"/>
      <c r="E46" s="9"/>
      <c r="F46" s="9"/>
      <c r="G46" s="9"/>
      <c r="H46" s="9"/>
      <c r="I46" s="9"/>
      <c r="J46" s="9"/>
      <c r="K46" s="10"/>
      <c r="L46" s="45" t="s">
        <v>37</v>
      </c>
      <c r="M46" s="16" t="s">
        <v>25</v>
      </c>
      <c r="N46" s="21">
        <f ca="1">TODAY()</f>
        <v>43802</v>
      </c>
      <c r="O46" s="22"/>
    </row>
    <row r="54" spans="11:11" ht="27.75" x14ac:dyDescent="0.4">
      <c r="K54" s="32"/>
    </row>
    <row r="75" spans="7:13" ht="61.5" x14ac:dyDescent="0.85">
      <c r="G75" s="300"/>
      <c r="H75" s="300"/>
      <c r="I75" s="300"/>
      <c r="J75" s="300"/>
      <c r="K75" s="300"/>
      <c r="L75" s="300"/>
      <c r="M75" s="300"/>
    </row>
    <row r="76" spans="7:13" ht="33" x14ac:dyDescent="0.45">
      <c r="G76" s="33"/>
      <c r="H76" s="33"/>
      <c r="I76" s="33"/>
      <c r="J76" s="33"/>
      <c r="K76" s="33"/>
      <c r="L76" s="33"/>
      <c r="M76" s="33"/>
    </row>
    <row r="77" spans="7:13" ht="27.75" x14ac:dyDescent="0.4">
      <c r="G77" s="299"/>
      <c r="H77" s="299"/>
      <c r="I77" s="299"/>
      <c r="J77" s="299"/>
      <c r="K77" s="299"/>
      <c r="L77" s="299"/>
      <c r="M77" s="299"/>
    </row>
    <row r="78" spans="7:13" ht="27.75" x14ac:dyDescent="0.4">
      <c r="G78" s="299"/>
      <c r="H78" s="299"/>
      <c r="I78" s="299"/>
      <c r="J78" s="299"/>
      <c r="K78" s="299"/>
      <c r="L78" s="299"/>
      <c r="M78" s="299"/>
    </row>
    <row r="79" spans="7:13" ht="27.75" x14ac:dyDescent="0.4">
      <c r="G79" s="299"/>
      <c r="H79" s="299"/>
      <c r="I79" s="299"/>
      <c r="J79" s="299"/>
      <c r="K79" s="299"/>
      <c r="L79" s="299"/>
      <c r="M79" s="299"/>
    </row>
    <row r="80" spans="7:13" ht="27.75" x14ac:dyDescent="0.4">
      <c r="G80" s="299"/>
      <c r="H80" s="299"/>
      <c r="I80" s="299"/>
      <c r="J80" s="299"/>
      <c r="K80" s="299"/>
      <c r="L80" s="299"/>
      <c r="M80" s="299"/>
    </row>
    <row r="81" spans="7:13" ht="27.75" x14ac:dyDescent="0.4">
      <c r="G81" s="299"/>
      <c r="H81" s="299"/>
      <c r="I81" s="299"/>
      <c r="J81" s="299"/>
      <c r="K81" s="299"/>
      <c r="L81" s="299"/>
      <c r="M81" s="299"/>
    </row>
    <row r="82" spans="7:13" ht="27.75" x14ac:dyDescent="0.4">
      <c r="G82" s="299"/>
      <c r="H82" s="299"/>
      <c r="I82" s="299"/>
      <c r="J82" s="299"/>
      <c r="K82" s="299"/>
      <c r="L82" s="299"/>
      <c r="M82" s="299"/>
    </row>
    <row r="83" spans="7:13" ht="18.75" x14ac:dyDescent="0.3">
      <c r="G83" s="14"/>
      <c r="H83" s="34"/>
      <c r="I83" s="34"/>
      <c r="J83" s="14"/>
      <c r="K83" s="14"/>
      <c r="L83" s="14"/>
      <c r="M83" s="14"/>
    </row>
    <row r="84" spans="7:13" ht="20.25" x14ac:dyDescent="0.3">
      <c r="G84" s="19"/>
      <c r="H84" s="35"/>
      <c r="I84" s="35"/>
      <c r="J84" s="14"/>
      <c r="K84" s="14"/>
      <c r="L84" s="298"/>
      <c r="M84" s="298"/>
    </row>
  </sheetData>
  <mergeCells count="18">
    <mergeCell ref="L84:M84"/>
    <mergeCell ref="L42:O42"/>
    <mergeCell ref="L43:O43"/>
    <mergeCell ref="L37:O37"/>
    <mergeCell ref="L39:O39"/>
    <mergeCell ref="L40:O40"/>
    <mergeCell ref="L41:O41"/>
    <mergeCell ref="G78:M78"/>
    <mergeCell ref="G80:M80"/>
    <mergeCell ref="G81:M81"/>
    <mergeCell ref="G82:M82"/>
    <mergeCell ref="L44:O44"/>
    <mergeCell ref="G75:M75"/>
    <mergeCell ref="C4:N4"/>
    <mergeCell ref="G77:M77"/>
    <mergeCell ref="G79:M79"/>
    <mergeCell ref="K5:N5"/>
    <mergeCell ref="F5:J5"/>
  </mergeCells>
  <phoneticPr fontId="0" type="noConversion"/>
  <pageMargins left="0.5" right="0.5" top="1" bottom="0.5" header="0" footer="0"/>
  <pageSetup scale="47" orientation="landscape" horizontalDpi="4294967292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4">
    <pageSetUpPr fitToPage="1"/>
  </sheetPr>
  <dimension ref="B1:O84"/>
  <sheetViews>
    <sheetView showGridLines="0" topLeftCell="A4" zoomScale="50" workbookViewId="0">
      <selection activeCell="M11" sqref="J11:O50"/>
    </sheetView>
  </sheetViews>
  <sheetFormatPr defaultRowHeight="12.75" x14ac:dyDescent="0.2"/>
  <cols>
    <col min="1" max="1" width="3.140625" customWidth="1"/>
    <col min="2" max="2" width="3.28515625" customWidth="1"/>
    <col min="3" max="3" width="16" customWidth="1"/>
    <col min="4" max="4" width="29.28515625" customWidth="1"/>
    <col min="5" max="5" width="43.28515625" customWidth="1"/>
    <col min="6" max="6" width="19.28515625" customWidth="1"/>
    <col min="7" max="7" width="18.42578125" customWidth="1"/>
    <col min="8" max="8" width="17.85546875" customWidth="1"/>
    <col min="9" max="9" width="20.140625" customWidth="1"/>
    <col min="10" max="10" width="17.5703125" customWidth="1"/>
    <col min="11" max="11" width="19.85546875" customWidth="1"/>
    <col min="12" max="12" width="17.5703125" customWidth="1"/>
    <col min="13" max="13" width="19.85546875" customWidth="1"/>
    <col min="14" max="14" width="15.28515625" customWidth="1"/>
    <col min="15" max="15" width="5" customWidth="1"/>
    <col min="16" max="16" width="3.7109375" customWidth="1"/>
  </cols>
  <sheetData>
    <row r="1" spans="2:15" ht="13.5" thickBot="1" x14ac:dyDescent="0.25"/>
    <row r="2" spans="2:15" ht="13.5" thickBot="1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">
      <c r="B3" s="4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5"/>
    </row>
    <row r="4" spans="2:15" ht="28.5" customHeight="1" thickBot="1" x14ac:dyDescent="0.45">
      <c r="B4" s="4"/>
      <c r="C4" s="318" t="s">
        <v>29</v>
      </c>
      <c r="D4" s="319"/>
      <c r="E4" s="319"/>
      <c r="F4" s="319"/>
      <c r="G4" s="319"/>
      <c r="H4" s="319"/>
      <c r="I4" s="319"/>
      <c r="J4" s="319"/>
      <c r="K4" s="319"/>
      <c r="L4" s="319"/>
      <c r="M4" s="319"/>
      <c r="N4" s="320"/>
      <c r="O4" s="5"/>
    </row>
    <row r="5" spans="2:15" ht="21.75" customHeight="1" thickBot="1" x14ac:dyDescent="0.4">
      <c r="B5" s="4"/>
      <c r="C5" s="11"/>
      <c r="E5" s="9"/>
      <c r="F5" s="301" t="s">
        <v>24</v>
      </c>
      <c r="G5" s="302"/>
      <c r="H5" s="302"/>
      <c r="I5" s="302"/>
      <c r="J5" s="302"/>
      <c r="K5" s="321" t="s">
        <v>23</v>
      </c>
      <c r="L5" s="302"/>
      <c r="M5" s="302"/>
      <c r="N5" s="303"/>
      <c r="O5" s="5"/>
    </row>
    <row r="6" spans="2:15" ht="21.75" customHeight="1" x14ac:dyDescent="0.35">
      <c r="B6" s="4"/>
      <c r="C6" s="44"/>
      <c r="D6" s="36"/>
      <c r="F6" s="43"/>
      <c r="H6" s="43"/>
      <c r="J6" s="46" t="s">
        <v>26</v>
      </c>
      <c r="K6" s="36"/>
      <c r="M6" s="37" t="s">
        <v>1</v>
      </c>
      <c r="N6" s="23"/>
      <c r="O6" s="5"/>
    </row>
    <row r="7" spans="2:15" ht="23.25" x14ac:dyDescent="0.35">
      <c r="B7" s="4"/>
      <c r="C7" s="41"/>
      <c r="D7" s="37"/>
      <c r="E7" s="23"/>
      <c r="F7" s="37" t="s">
        <v>27</v>
      </c>
      <c r="G7" s="41" t="s">
        <v>34</v>
      </c>
      <c r="H7" s="37" t="s">
        <v>6</v>
      </c>
      <c r="I7" s="37" t="s">
        <v>0</v>
      </c>
      <c r="J7" s="41" t="s">
        <v>7</v>
      </c>
      <c r="K7" s="37" t="s">
        <v>27</v>
      </c>
      <c r="L7" s="23" t="s">
        <v>36</v>
      </c>
      <c r="M7" s="37" t="s">
        <v>8</v>
      </c>
      <c r="N7" s="23" t="s">
        <v>17</v>
      </c>
      <c r="O7" s="5"/>
    </row>
    <row r="8" spans="2:15" ht="23.25" x14ac:dyDescent="0.35">
      <c r="B8" s="4"/>
      <c r="C8" s="41" t="s">
        <v>2</v>
      </c>
      <c r="D8" s="37" t="s">
        <v>3</v>
      </c>
      <c r="E8" s="23" t="s">
        <v>4</v>
      </c>
      <c r="F8" s="37" t="s">
        <v>5</v>
      </c>
      <c r="G8" s="37" t="s">
        <v>5</v>
      </c>
      <c r="H8" s="37" t="s">
        <v>31</v>
      </c>
      <c r="I8" s="37" t="s">
        <v>7</v>
      </c>
      <c r="J8" s="41" t="s">
        <v>31</v>
      </c>
      <c r="K8" s="37" t="s">
        <v>33</v>
      </c>
      <c r="L8" s="23" t="s">
        <v>35</v>
      </c>
      <c r="M8" s="37" t="s">
        <v>38</v>
      </c>
      <c r="N8" s="23" t="s">
        <v>18</v>
      </c>
      <c r="O8" s="5"/>
    </row>
    <row r="9" spans="2:15" ht="23.25" x14ac:dyDescent="0.35">
      <c r="B9" s="4"/>
      <c r="C9" s="41" t="s">
        <v>9</v>
      </c>
      <c r="D9" s="37" t="s">
        <v>11</v>
      </c>
      <c r="E9" s="23" t="s">
        <v>15</v>
      </c>
      <c r="F9" s="37" t="s">
        <v>10</v>
      </c>
      <c r="G9" s="41" t="s">
        <v>10</v>
      </c>
      <c r="H9" s="37" t="s">
        <v>32</v>
      </c>
      <c r="I9" s="37" t="s">
        <v>30</v>
      </c>
      <c r="J9" s="41" t="s">
        <v>32</v>
      </c>
      <c r="K9" s="37" t="s">
        <v>28</v>
      </c>
      <c r="L9" s="23" t="s">
        <v>28</v>
      </c>
      <c r="M9" s="37" t="s">
        <v>27</v>
      </c>
      <c r="N9" s="23" t="s">
        <v>19</v>
      </c>
      <c r="O9" s="5"/>
    </row>
    <row r="10" spans="2:15" ht="24" thickBot="1" x14ac:dyDescent="0.4">
      <c r="B10" s="4"/>
      <c r="C10" s="42"/>
      <c r="D10" s="38"/>
      <c r="E10" s="24"/>
      <c r="F10" s="38" t="s">
        <v>20</v>
      </c>
      <c r="G10" s="42" t="s">
        <v>20</v>
      </c>
      <c r="H10" s="38" t="s">
        <v>20</v>
      </c>
      <c r="I10" s="38" t="s">
        <v>20</v>
      </c>
      <c r="J10" s="42" t="s">
        <v>20</v>
      </c>
      <c r="K10" s="38" t="s">
        <v>20</v>
      </c>
      <c r="L10" s="38" t="s">
        <v>20</v>
      </c>
      <c r="M10" s="38" t="s">
        <v>21</v>
      </c>
      <c r="N10" s="24" t="s">
        <v>21</v>
      </c>
      <c r="O10" s="5"/>
    </row>
    <row r="11" spans="2:15" ht="24.95" customHeight="1" x14ac:dyDescent="0.35">
      <c r="B11" s="4"/>
      <c r="C11" s="25" t="s">
        <v>25</v>
      </c>
      <c r="D11" s="26" t="s">
        <v>25</v>
      </c>
      <c r="E11" s="27" t="s">
        <v>25</v>
      </c>
      <c r="F11" s="54" t="str">
        <f>IF('WETLAND SUMMARY- METRIC INPUT'!F11*2.471=0,"",'WETLAND SUMMARY- METRIC INPUT'!F11*2.471)</f>
        <v/>
      </c>
      <c r="G11" s="55" t="str">
        <f>IF('WETLAND SUMMARY- METRIC INPUT'!G11*2.471=0,"",'WETLAND SUMMARY- METRIC INPUT'!G11*2.471)</f>
        <v/>
      </c>
      <c r="H11" s="55" t="str">
        <f>IF('WETLAND SUMMARY- METRIC INPUT'!H11*2.471=0,"",'WETLAND SUMMARY- METRIC INPUT'!H11*2.471)</f>
        <v/>
      </c>
      <c r="I11" s="56" t="str">
        <f>IF('WETLAND SUMMARY- METRIC INPUT'!I11*2.471=0,"",'WETLAND SUMMARY- METRIC INPUT'!I11*2.471)</f>
        <v/>
      </c>
      <c r="J11" s="57" t="str">
        <f>IF('WETLAND SUMMARY- METRIC INPUT'!J11*2.471=0,"",'WETLAND SUMMARY- METRIC INPUT'!J11*2.471)</f>
        <v/>
      </c>
      <c r="K11" s="58" t="str">
        <f>IF('WETLAND SUMMARY- METRIC INPUT'!K11*2.471=0,"",'WETLAND SUMMARY- METRIC INPUT'!K11*2.471)</f>
        <v/>
      </c>
      <c r="L11" s="59" t="str">
        <f>IF('WETLAND SUMMARY- METRIC INPUT'!L11*2.471=0,"",'WETLAND SUMMARY- METRIC INPUT'!L11*2.471)</f>
        <v/>
      </c>
      <c r="M11" s="47" t="str">
        <f>IF('WETLAND SUMMARY- METRIC INPUT'!M11*3.28333=0,"",'WETLAND SUMMARY- METRIC INPUT'!M11*3.28333)</f>
        <v/>
      </c>
      <c r="N11" s="48" t="str">
        <f>IF('WETLAND SUMMARY- METRIC INPUT'!N11*3.28333=0,"",'WETLAND SUMMARY- METRIC INPUT'!N11*3.28333)</f>
        <v/>
      </c>
      <c r="O11" s="5"/>
    </row>
    <row r="12" spans="2:15" ht="24.95" customHeight="1" x14ac:dyDescent="0.35">
      <c r="B12" s="4"/>
      <c r="C12" s="25"/>
      <c r="D12" s="26" t="s">
        <v>25</v>
      </c>
      <c r="E12" s="28"/>
      <c r="F12" s="60" t="str">
        <f>IF('WETLAND SUMMARY- METRIC INPUT'!F12*2.471=0,"",'WETLAND SUMMARY- METRIC INPUT'!F12*2.471)</f>
        <v/>
      </c>
      <c r="G12" s="61" t="str">
        <f>IF('WETLAND SUMMARY- METRIC INPUT'!G12*2.471=0,"",'WETLAND SUMMARY- METRIC INPUT'!G12*2.471)</f>
        <v/>
      </c>
      <c r="H12" s="61" t="str">
        <f>IF('WETLAND SUMMARY- METRIC INPUT'!H12*2.471=0,"",'WETLAND SUMMARY- METRIC INPUT'!H12*2.471)</f>
        <v/>
      </c>
      <c r="I12" s="61" t="str">
        <f>IF('WETLAND SUMMARY- METRIC INPUT'!I12*2.471=0,"",'WETLAND SUMMARY- METRIC INPUT'!I12*2.471)</f>
        <v/>
      </c>
      <c r="J12" s="62" t="str">
        <f>IF('WETLAND SUMMARY- METRIC INPUT'!J12*2.471=0,"",'WETLAND SUMMARY- METRIC INPUT'!J12*2.471)</f>
        <v/>
      </c>
      <c r="K12" s="63" t="str">
        <f>IF('WETLAND SUMMARY- METRIC INPUT'!K12*2.471=0,"",'WETLAND SUMMARY- METRIC INPUT'!K12*2.471)</f>
        <v/>
      </c>
      <c r="L12" s="64" t="str">
        <f>IF('WETLAND SUMMARY- METRIC INPUT'!L12*2.471=0,"",'WETLAND SUMMARY- METRIC INPUT'!L12*2.471)</f>
        <v/>
      </c>
      <c r="M12" s="49" t="str">
        <f>IF('WETLAND SUMMARY- METRIC INPUT'!M12*3.28333=0,"",'WETLAND SUMMARY- METRIC INPUT'!M12*3.28333)</f>
        <v/>
      </c>
      <c r="N12" s="50" t="str">
        <f>IF('WETLAND SUMMARY- METRIC INPUT'!N12*3.28333=0,"",'WETLAND SUMMARY- METRIC INPUT'!N12*3.28333)</f>
        <v/>
      </c>
      <c r="O12" s="5"/>
    </row>
    <row r="13" spans="2:15" ht="24.95" customHeight="1" x14ac:dyDescent="0.35">
      <c r="B13" s="4"/>
      <c r="C13" s="25"/>
      <c r="D13" s="26"/>
      <c r="E13" s="28"/>
      <c r="F13" s="60" t="str">
        <f>IF('WETLAND SUMMARY- METRIC INPUT'!F13*2.471=0,"",'WETLAND SUMMARY- METRIC INPUT'!F13*2.471)</f>
        <v/>
      </c>
      <c r="G13" s="61" t="str">
        <f>IF('WETLAND SUMMARY- METRIC INPUT'!G13*2.471=0,"",'WETLAND SUMMARY- METRIC INPUT'!G13*2.471)</f>
        <v/>
      </c>
      <c r="H13" s="61" t="str">
        <f>IF('WETLAND SUMMARY- METRIC INPUT'!H13*2.471=0,"",'WETLAND SUMMARY- METRIC INPUT'!H13*2.471)</f>
        <v/>
      </c>
      <c r="I13" s="61" t="str">
        <f>IF('WETLAND SUMMARY- METRIC INPUT'!I13*2.471=0,"",'WETLAND SUMMARY- METRIC INPUT'!I13*2.471)</f>
        <v/>
      </c>
      <c r="J13" s="62" t="str">
        <f>IF('WETLAND SUMMARY- METRIC INPUT'!J13*2.471=0,"",'WETLAND SUMMARY- METRIC INPUT'!J13*2.471)</f>
        <v/>
      </c>
      <c r="K13" s="63" t="str">
        <f>IF('WETLAND SUMMARY- METRIC INPUT'!K13*2.471=0,"",'WETLAND SUMMARY- METRIC INPUT'!K13*2.471)</f>
        <v/>
      </c>
      <c r="L13" s="64" t="str">
        <f>IF('WETLAND SUMMARY- METRIC INPUT'!L13*2.471=0,"",'WETLAND SUMMARY- METRIC INPUT'!L13*2.471)</f>
        <v/>
      </c>
      <c r="M13" s="49" t="str">
        <f>IF('WETLAND SUMMARY- METRIC INPUT'!M13*3.28333=0,"",'WETLAND SUMMARY- METRIC INPUT'!M13*3.28333)</f>
        <v/>
      </c>
      <c r="N13" s="50" t="str">
        <f>IF('WETLAND SUMMARY- METRIC INPUT'!N13*3.28333=0,"",'WETLAND SUMMARY- METRIC INPUT'!N13*3.28333)</f>
        <v/>
      </c>
      <c r="O13" s="5"/>
    </row>
    <row r="14" spans="2:15" ht="24.95" customHeight="1" x14ac:dyDescent="0.35">
      <c r="B14" s="4"/>
      <c r="C14" s="25"/>
      <c r="D14" s="26"/>
      <c r="E14" s="28"/>
      <c r="F14" s="60" t="str">
        <f>IF('WETLAND SUMMARY- METRIC INPUT'!F14*2.471=0,"",'WETLAND SUMMARY- METRIC INPUT'!F14*2.471)</f>
        <v/>
      </c>
      <c r="G14" s="61" t="str">
        <f>IF('WETLAND SUMMARY- METRIC INPUT'!G14*2.471=0,"",'WETLAND SUMMARY- METRIC INPUT'!G14*2.471)</f>
        <v/>
      </c>
      <c r="H14" s="61" t="str">
        <f>IF('WETLAND SUMMARY- METRIC INPUT'!H14*2.471=0,"",'WETLAND SUMMARY- METRIC INPUT'!H14*2.471)</f>
        <v/>
      </c>
      <c r="I14" s="61" t="str">
        <f>IF('WETLAND SUMMARY- METRIC INPUT'!I14*2.471=0,"",'WETLAND SUMMARY- METRIC INPUT'!I14*2.471)</f>
        <v/>
      </c>
      <c r="J14" s="62" t="str">
        <f>IF('WETLAND SUMMARY- METRIC INPUT'!J14*2.471=0,"",'WETLAND SUMMARY- METRIC INPUT'!J14*2.471)</f>
        <v/>
      </c>
      <c r="K14" s="63" t="str">
        <f>IF('WETLAND SUMMARY- METRIC INPUT'!K14*2.471=0,"",'WETLAND SUMMARY- METRIC INPUT'!K14*2.471)</f>
        <v/>
      </c>
      <c r="L14" s="64" t="str">
        <f>IF('WETLAND SUMMARY- METRIC INPUT'!L14*2.471=0,"",'WETLAND SUMMARY- METRIC INPUT'!L14*2.471)</f>
        <v/>
      </c>
      <c r="M14" s="49" t="str">
        <f>IF('WETLAND SUMMARY- METRIC INPUT'!M14*3.28333=0,"",'WETLAND SUMMARY- METRIC INPUT'!M14*3.28333)</f>
        <v/>
      </c>
      <c r="N14" s="50" t="str">
        <f>IF('WETLAND SUMMARY- METRIC INPUT'!N14*3.28333=0,"",'WETLAND SUMMARY- METRIC INPUT'!N14*3.28333)</f>
        <v/>
      </c>
      <c r="O14" s="5"/>
    </row>
    <row r="15" spans="2:15" ht="24.95" customHeight="1" x14ac:dyDescent="0.35">
      <c r="B15" s="4"/>
      <c r="C15" s="25"/>
      <c r="D15" s="26"/>
      <c r="E15" s="28"/>
      <c r="F15" s="60" t="str">
        <f>IF('WETLAND SUMMARY- METRIC INPUT'!F15*2.471=0,"",'WETLAND SUMMARY- METRIC INPUT'!F15*2.471)</f>
        <v/>
      </c>
      <c r="G15" s="61" t="str">
        <f>IF('WETLAND SUMMARY- METRIC INPUT'!G15*2.471=0,"",'WETLAND SUMMARY- METRIC INPUT'!G15*2.471)</f>
        <v/>
      </c>
      <c r="H15" s="61" t="str">
        <f>IF('WETLAND SUMMARY- METRIC INPUT'!H15*2.471=0,"",'WETLAND SUMMARY- METRIC INPUT'!H15*2.471)</f>
        <v/>
      </c>
      <c r="I15" s="61" t="str">
        <f>IF('WETLAND SUMMARY- METRIC INPUT'!I15*2.471=0,"",'WETLAND SUMMARY- METRIC INPUT'!I15*2.471)</f>
        <v/>
      </c>
      <c r="J15" s="62" t="str">
        <f>IF('WETLAND SUMMARY- METRIC INPUT'!J15*2.471=0,"",'WETLAND SUMMARY- METRIC INPUT'!J15*2.471)</f>
        <v/>
      </c>
      <c r="K15" s="63" t="str">
        <f>IF('WETLAND SUMMARY- METRIC INPUT'!K15*2.471=0,"",'WETLAND SUMMARY- METRIC INPUT'!K15*2.471)</f>
        <v/>
      </c>
      <c r="L15" s="64" t="str">
        <f>IF('WETLAND SUMMARY- METRIC INPUT'!L15*2.471=0,"",'WETLAND SUMMARY- METRIC INPUT'!L15*2.471)</f>
        <v/>
      </c>
      <c r="M15" s="49" t="str">
        <f>IF('WETLAND SUMMARY- METRIC INPUT'!M15*3.28333=0,"",'WETLAND SUMMARY- METRIC INPUT'!M15*3.28333)</f>
        <v/>
      </c>
      <c r="N15" s="50" t="str">
        <f>IF('WETLAND SUMMARY- METRIC INPUT'!N15*3.28333=0,"",'WETLAND SUMMARY- METRIC INPUT'!N15*3.28333)</f>
        <v/>
      </c>
      <c r="O15" s="5"/>
    </row>
    <row r="16" spans="2:15" ht="24.95" customHeight="1" x14ac:dyDescent="0.35">
      <c r="B16" s="4"/>
      <c r="C16" s="25"/>
      <c r="D16" s="26"/>
      <c r="E16" s="28"/>
      <c r="F16" s="60" t="str">
        <f>IF('WETLAND SUMMARY- METRIC INPUT'!F16*2.471=0,"",'WETLAND SUMMARY- METRIC INPUT'!F16*2.471)</f>
        <v/>
      </c>
      <c r="G16" s="61" t="str">
        <f>IF('WETLAND SUMMARY- METRIC INPUT'!G16*2.471=0,"",'WETLAND SUMMARY- METRIC INPUT'!G16*2.471)</f>
        <v/>
      </c>
      <c r="H16" s="61" t="str">
        <f>IF('WETLAND SUMMARY- METRIC INPUT'!H16*2.471=0,"",'WETLAND SUMMARY- METRIC INPUT'!H16*2.471)</f>
        <v/>
      </c>
      <c r="I16" s="61" t="str">
        <f>IF('WETLAND SUMMARY- METRIC INPUT'!I16*2.471=0,"",'WETLAND SUMMARY- METRIC INPUT'!I16*2.471)</f>
        <v/>
      </c>
      <c r="J16" s="62" t="str">
        <f>IF('WETLAND SUMMARY- METRIC INPUT'!J16*2.471=0,"",'WETLAND SUMMARY- METRIC INPUT'!J16*2.471)</f>
        <v/>
      </c>
      <c r="K16" s="63" t="str">
        <f>IF('WETLAND SUMMARY- METRIC INPUT'!K16*2.471=0,"",'WETLAND SUMMARY- METRIC INPUT'!K16*2.471)</f>
        <v/>
      </c>
      <c r="L16" s="64" t="str">
        <f>IF('WETLAND SUMMARY- METRIC INPUT'!L16*2.471=0,"",'WETLAND SUMMARY- METRIC INPUT'!L16*2.471)</f>
        <v/>
      </c>
      <c r="M16" s="49" t="str">
        <f>IF('WETLAND SUMMARY- METRIC INPUT'!M16*3.28333=0,"",'WETLAND SUMMARY- METRIC INPUT'!M16*3.28333)</f>
        <v/>
      </c>
      <c r="N16" s="50" t="str">
        <f>IF('WETLAND SUMMARY- METRIC INPUT'!N16*3.28333=0,"",'WETLAND SUMMARY- METRIC INPUT'!N16*3.28333)</f>
        <v/>
      </c>
      <c r="O16" s="5"/>
    </row>
    <row r="17" spans="2:15" ht="24.95" customHeight="1" x14ac:dyDescent="0.35">
      <c r="B17" s="4"/>
      <c r="C17" s="25"/>
      <c r="D17" s="26"/>
      <c r="E17" s="28"/>
      <c r="F17" s="60" t="str">
        <f>IF('WETLAND SUMMARY- METRIC INPUT'!F17*2.471=0,"",'WETLAND SUMMARY- METRIC INPUT'!F17*2.471)</f>
        <v/>
      </c>
      <c r="G17" s="61" t="str">
        <f>IF('WETLAND SUMMARY- METRIC INPUT'!G17*2.471=0,"",'WETLAND SUMMARY- METRIC INPUT'!G17*2.471)</f>
        <v/>
      </c>
      <c r="H17" s="61" t="str">
        <f>IF('WETLAND SUMMARY- METRIC INPUT'!H17*2.471=0,"",'WETLAND SUMMARY- METRIC INPUT'!H17*2.471)</f>
        <v/>
      </c>
      <c r="I17" s="61" t="str">
        <f>IF('WETLAND SUMMARY- METRIC INPUT'!I17*2.471=0,"",'WETLAND SUMMARY- METRIC INPUT'!I17*2.471)</f>
        <v/>
      </c>
      <c r="J17" s="62" t="str">
        <f>IF('WETLAND SUMMARY- METRIC INPUT'!J17*2.471=0,"",'WETLAND SUMMARY- METRIC INPUT'!J17*2.471)</f>
        <v/>
      </c>
      <c r="K17" s="63" t="str">
        <f>IF('WETLAND SUMMARY- METRIC INPUT'!K17*2.471=0,"",'WETLAND SUMMARY- METRIC INPUT'!K17*2.471)</f>
        <v/>
      </c>
      <c r="L17" s="64" t="str">
        <f>IF('WETLAND SUMMARY- METRIC INPUT'!L17*2.471=0,"",'WETLAND SUMMARY- METRIC INPUT'!L17*2.471)</f>
        <v/>
      </c>
      <c r="M17" s="49" t="str">
        <f>IF('WETLAND SUMMARY- METRIC INPUT'!M17*3.28333=0,"",'WETLAND SUMMARY- METRIC INPUT'!M17*3.28333)</f>
        <v/>
      </c>
      <c r="N17" s="50" t="str">
        <f>IF('WETLAND SUMMARY- METRIC INPUT'!N17*3.28333=0,"",'WETLAND SUMMARY- METRIC INPUT'!N17*3.28333)</f>
        <v/>
      </c>
      <c r="O17" s="5"/>
    </row>
    <row r="18" spans="2:15" ht="24.95" customHeight="1" x14ac:dyDescent="0.35">
      <c r="B18" s="4"/>
      <c r="C18" s="25"/>
      <c r="D18" s="26"/>
      <c r="E18" s="28"/>
      <c r="F18" s="60" t="str">
        <f>IF('WETLAND SUMMARY- METRIC INPUT'!F18*2.471=0,"",'WETLAND SUMMARY- METRIC INPUT'!F18*2.471)</f>
        <v/>
      </c>
      <c r="G18" s="61" t="str">
        <f>IF('WETLAND SUMMARY- METRIC INPUT'!G18*2.471=0,"",'WETLAND SUMMARY- METRIC INPUT'!G18*2.471)</f>
        <v/>
      </c>
      <c r="H18" s="61" t="str">
        <f>IF('WETLAND SUMMARY- METRIC INPUT'!H18*2.471=0,"",'WETLAND SUMMARY- METRIC INPUT'!H18*2.471)</f>
        <v/>
      </c>
      <c r="I18" s="61" t="str">
        <f>IF('WETLAND SUMMARY- METRIC INPUT'!I18*2.471=0,"",'WETLAND SUMMARY- METRIC INPUT'!I18*2.471)</f>
        <v/>
      </c>
      <c r="J18" s="62" t="str">
        <f>IF('WETLAND SUMMARY- METRIC INPUT'!J18*2.471=0,"",'WETLAND SUMMARY- METRIC INPUT'!J18*2.471)</f>
        <v/>
      </c>
      <c r="K18" s="63" t="str">
        <f>IF('WETLAND SUMMARY- METRIC INPUT'!K18*2.471=0,"",'WETLAND SUMMARY- METRIC INPUT'!K18*2.471)</f>
        <v/>
      </c>
      <c r="L18" s="64" t="str">
        <f>IF('WETLAND SUMMARY- METRIC INPUT'!L18*2.471=0,"",'WETLAND SUMMARY- METRIC INPUT'!L18*2.471)</f>
        <v/>
      </c>
      <c r="M18" s="49" t="str">
        <f>IF('WETLAND SUMMARY- METRIC INPUT'!M18*3.28333=0,"",'WETLAND SUMMARY- METRIC INPUT'!M18*3.28333)</f>
        <v/>
      </c>
      <c r="N18" s="50" t="str">
        <f>IF('WETLAND SUMMARY- METRIC INPUT'!N18*3.28333=0,"",'WETLAND SUMMARY- METRIC INPUT'!N18*3.28333)</f>
        <v/>
      </c>
      <c r="O18" s="5"/>
    </row>
    <row r="19" spans="2:15" ht="24.95" customHeight="1" x14ac:dyDescent="0.35">
      <c r="B19" s="4"/>
      <c r="C19" s="25"/>
      <c r="D19" s="26"/>
      <c r="E19" s="28"/>
      <c r="F19" s="60" t="str">
        <f>IF('WETLAND SUMMARY- METRIC INPUT'!F19*2.471=0,"",'WETLAND SUMMARY- METRIC INPUT'!F19*2.471)</f>
        <v/>
      </c>
      <c r="G19" s="61" t="str">
        <f>IF('WETLAND SUMMARY- METRIC INPUT'!G19*2.471=0,"",'WETLAND SUMMARY- METRIC INPUT'!G19*2.471)</f>
        <v/>
      </c>
      <c r="H19" s="61" t="str">
        <f>IF('WETLAND SUMMARY- METRIC INPUT'!H19*2.471=0,"",'WETLAND SUMMARY- METRIC INPUT'!H19*2.471)</f>
        <v/>
      </c>
      <c r="I19" s="61" t="str">
        <f>IF('WETLAND SUMMARY- METRIC INPUT'!I19*2.471=0,"",'WETLAND SUMMARY- METRIC INPUT'!I19*2.471)</f>
        <v/>
      </c>
      <c r="J19" s="62" t="str">
        <f>IF('WETLAND SUMMARY- METRIC INPUT'!J19*2.471=0,"",'WETLAND SUMMARY- METRIC INPUT'!J19*2.471)</f>
        <v/>
      </c>
      <c r="K19" s="63" t="str">
        <f>IF('WETLAND SUMMARY- METRIC INPUT'!K19*2.471=0,"",'WETLAND SUMMARY- METRIC INPUT'!K19*2.471)</f>
        <v/>
      </c>
      <c r="L19" s="64" t="str">
        <f>IF('WETLAND SUMMARY- METRIC INPUT'!L19*2.471=0,"",'WETLAND SUMMARY- METRIC INPUT'!L19*2.471)</f>
        <v/>
      </c>
      <c r="M19" s="49" t="str">
        <f>IF('WETLAND SUMMARY- METRIC INPUT'!M19*3.28333=0,"",'WETLAND SUMMARY- METRIC INPUT'!M19*3.28333)</f>
        <v/>
      </c>
      <c r="N19" s="50" t="str">
        <f>IF('WETLAND SUMMARY- METRIC INPUT'!N19*3.28333=0,"",'WETLAND SUMMARY- METRIC INPUT'!N19*3.28333)</f>
        <v/>
      </c>
      <c r="O19" s="5"/>
    </row>
    <row r="20" spans="2:15" ht="24.95" customHeight="1" x14ac:dyDescent="0.35">
      <c r="B20" s="4"/>
      <c r="C20" s="25"/>
      <c r="D20" s="26"/>
      <c r="E20" s="28"/>
      <c r="F20" s="60" t="str">
        <f>IF('WETLAND SUMMARY- METRIC INPUT'!F20*2.471=0,"",'WETLAND SUMMARY- METRIC INPUT'!F20*2.471)</f>
        <v/>
      </c>
      <c r="G20" s="61" t="str">
        <f>IF('WETLAND SUMMARY- METRIC INPUT'!G20*2.471=0,"",'WETLAND SUMMARY- METRIC INPUT'!G20*2.471)</f>
        <v/>
      </c>
      <c r="H20" s="61" t="str">
        <f>IF('WETLAND SUMMARY- METRIC INPUT'!H20*2.471=0,"",'WETLAND SUMMARY- METRIC INPUT'!H20*2.471)</f>
        <v/>
      </c>
      <c r="I20" s="61" t="str">
        <f>IF('WETLAND SUMMARY- METRIC INPUT'!I20*2.471=0,"",'WETLAND SUMMARY- METRIC INPUT'!I20*2.471)</f>
        <v/>
      </c>
      <c r="J20" s="62" t="str">
        <f>IF('WETLAND SUMMARY- METRIC INPUT'!J20*2.471=0,"",'WETLAND SUMMARY- METRIC INPUT'!J20*2.471)</f>
        <v/>
      </c>
      <c r="K20" s="63" t="str">
        <f>IF('WETLAND SUMMARY- METRIC INPUT'!K20*2.471=0,"",'WETLAND SUMMARY- METRIC INPUT'!K20*2.471)</f>
        <v/>
      </c>
      <c r="L20" s="64" t="str">
        <f>IF('WETLAND SUMMARY- METRIC INPUT'!L20*2.471=0,"",'WETLAND SUMMARY- METRIC INPUT'!L20*2.471)</f>
        <v/>
      </c>
      <c r="M20" s="49" t="str">
        <f>IF('WETLAND SUMMARY- METRIC INPUT'!M20*3.28333=0,"",'WETLAND SUMMARY- METRIC INPUT'!M20*3.28333)</f>
        <v/>
      </c>
      <c r="N20" s="50" t="str">
        <f>IF('WETLAND SUMMARY- METRIC INPUT'!N20*3.28333=0,"",'WETLAND SUMMARY- METRIC INPUT'!N20*3.28333)</f>
        <v/>
      </c>
      <c r="O20" s="5"/>
    </row>
    <row r="21" spans="2:15" ht="24.95" customHeight="1" x14ac:dyDescent="0.35">
      <c r="B21" s="4"/>
      <c r="C21" s="25"/>
      <c r="D21" s="26"/>
      <c r="E21" s="28"/>
      <c r="F21" s="60" t="str">
        <f>IF('WETLAND SUMMARY- METRIC INPUT'!F21*2.471=0,"",'WETLAND SUMMARY- METRIC INPUT'!F21*2.471)</f>
        <v/>
      </c>
      <c r="G21" s="61" t="str">
        <f>IF('WETLAND SUMMARY- METRIC INPUT'!G21*2.471=0,"",'WETLAND SUMMARY- METRIC INPUT'!G21*2.471)</f>
        <v/>
      </c>
      <c r="H21" s="61" t="str">
        <f>IF('WETLAND SUMMARY- METRIC INPUT'!H21*2.471=0,"",'WETLAND SUMMARY- METRIC INPUT'!H21*2.471)</f>
        <v/>
      </c>
      <c r="I21" s="61" t="str">
        <f>IF('WETLAND SUMMARY- METRIC INPUT'!I21*2.471=0,"",'WETLAND SUMMARY- METRIC INPUT'!I21*2.471)</f>
        <v/>
      </c>
      <c r="J21" s="62" t="str">
        <f>IF('WETLAND SUMMARY- METRIC INPUT'!J21*2.471=0,"",'WETLAND SUMMARY- METRIC INPUT'!J21*2.471)</f>
        <v/>
      </c>
      <c r="K21" s="63" t="str">
        <f>IF('WETLAND SUMMARY- METRIC INPUT'!K21*2.471=0,"",'WETLAND SUMMARY- METRIC INPUT'!K21*2.471)</f>
        <v/>
      </c>
      <c r="L21" s="64" t="str">
        <f>IF('WETLAND SUMMARY- METRIC INPUT'!L21*2.471=0,"",'WETLAND SUMMARY- METRIC INPUT'!L21*2.471)</f>
        <v/>
      </c>
      <c r="M21" s="49" t="str">
        <f>IF('WETLAND SUMMARY- METRIC INPUT'!M21*3.28333=0,"",'WETLAND SUMMARY- METRIC INPUT'!M21*3.28333)</f>
        <v/>
      </c>
      <c r="N21" s="50" t="str">
        <f>IF('WETLAND SUMMARY- METRIC INPUT'!N21*3.28333=0,"",'WETLAND SUMMARY- METRIC INPUT'!N21*3.28333)</f>
        <v/>
      </c>
      <c r="O21" s="5"/>
    </row>
    <row r="22" spans="2:15" ht="24.95" customHeight="1" x14ac:dyDescent="0.35">
      <c r="B22" s="4"/>
      <c r="C22" s="25"/>
      <c r="D22" s="26"/>
      <c r="E22" s="28"/>
      <c r="F22" s="60" t="str">
        <f>IF('WETLAND SUMMARY- METRIC INPUT'!F22*2.471=0,"",'WETLAND SUMMARY- METRIC INPUT'!F22*2.471)</f>
        <v/>
      </c>
      <c r="G22" s="61" t="str">
        <f>IF('WETLAND SUMMARY- METRIC INPUT'!G22*2.471=0,"",'WETLAND SUMMARY- METRIC INPUT'!G22*2.471)</f>
        <v/>
      </c>
      <c r="H22" s="61" t="str">
        <f>IF('WETLAND SUMMARY- METRIC INPUT'!H22*2.471=0,"",'WETLAND SUMMARY- METRIC INPUT'!H22*2.471)</f>
        <v/>
      </c>
      <c r="I22" s="61" t="str">
        <f>IF('WETLAND SUMMARY- METRIC INPUT'!I22*2.471=0,"",'WETLAND SUMMARY- METRIC INPUT'!I22*2.471)</f>
        <v/>
      </c>
      <c r="J22" s="62" t="str">
        <f>IF('WETLAND SUMMARY- METRIC INPUT'!J22*2.471=0,"",'WETLAND SUMMARY- METRIC INPUT'!J22*2.471)</f>
        <v/>
      </c>
      <c r="K22" s="63" t="str">
        <f>IF('WETLAND SUMMARY- METRIC INPUT'!K22*2.471=0,"",'WETLAND SUMMARY- METRIC INPUT'!K22*2.471)</f>
        <v/>
      </c>
      <c r="L22" s="64" t="str">
        <f>IF('WETLAND SUMMARY- METRIC INPUT'!L22*2.471=0,"",'WETLAND SUMMARY- METRIC INPUT'!L22*2.471)</f>
        <v/>
      </c>
      <c r="M22" s="49" t="str">
        <f>IF('WETLAND SUMMARY- METRIC INPUT'!M22*3.28333=0,"",'WETLAND SUMMARY- METRIC INPUT'!M22*3.28333)</f>
        <v/>
      </c>
      <c r="N22" s="50" t="str">
        <f>IF('WETLAND SUMMARY- METRIC INPUT'!N22*3.28333=0,"",'WETLAND SUMMARY- METRIC INPUT'!N22*3.28333)</f>
        <v/>
      </c>
      <c r="O22" s="5"/>
    </row>
    <row r="23" spans="2:15" ht="24.95" customHeight="1" x14ac:dyDescent="0.35">
      <c r="B23" s="4"/>
      <c r="C23" s="25"/>
      <c r="D23" s="26"/>
      <c r="E23" s="28"/>
      <c r="F23" s="60" t="str">
        <f>IF('WETLAND SUMMARY- METRIC INPUT'!F23*2.471=0,"",'WETLAND SUMMARY- METRIC INPUT'!F23*2.471)</f>
        <v/>
      </c>
      <c r="G23" s="61" t="str">
        <f>IF('WETLAND SUMMARY- METRIC INPUT'!G23*2.471=0,"",'WETLAND SUMMARY- METRIC INPUT'!G23*2.471)</f>
        <v/>
      </c>
      <c r="H23" s="61" t="str">
        <f>IF('WETLAND SUMMARY- METRIC INPUT'!H23*2.471=0,"",'WETLAND SUMMARY- METRIC INPUT'!H23*2.471)</f>
        <v/>
      </c>
      <c r="I23" s="61" t="str">
        <f>IF('WETLAND SUMMARY- METRIC INPUT'!I23*2.471=0,"",'WETLAND SUMMARY- METRIC INPUT'!I23*2.471)</f>
        <v/>
      </c>
      <c r="J23" s="62" t="str">
        <f>IF('WETLAND SUMMARY- METRIC INPUT'!J23*2.471=0,"",'WETLAND SUMMARY- METRIC INPUT'!J23*2.471)</f>
        <v/>
      </c>
      <c r="K23" s="63" t="str">
        <f>IF('WETLAND SUMMARY- METRIC INPUT'!K23*2.471=0,"",'WETLAND SUMMARY- METRIC INPUT'!K23*2.471)</f>
        <v/>
      </c>
      <c r="L23" s="64" t="str">
        <f>IF('WETLAND SUMMARY- METRIC INPUT'!L23*2.471=0,"",'WETLAND SUMMARY- METRIC INPUT'!L23*2.471)</f>
        <v/>
      </c>
      <c r="M23" s="49" t="str">
        <f>IF('WETLAND SUMMARY- METRIC INPUT'!M23*3.28333=0,"",'WETLAND SUMMARY- METRIC INPUT'!M23*3.28333)</f>
        <v/>
      </c>
      <c r="N23" s="50" t="str">
        <f>IF('WETLAND SUMMARY- METRIC INPUT'!N23*3.28333=0,"",'WETLAND SUMMARY- METRIC INPUT'!N23*3.28333)</f>
        <v/>
      </c>
      <c r="O23" s="5"/>
    </row>
    <row r="24" spans="2:15" ht="24.95" customHeight="1" x14ac:dyDescent="0.35">
      <c r="B24" s="4"/>
      <c r="C24" s="25"/>
      <c r="D24" s="26"/>
      <c r="E24" s="28"/>
      <c r="F24" s="60" t="str">
        <f>IF('WETLAND SUMMARY- METRIC INPUT'!F24*2.471=0,"",'WETLAND SUMMARY- METRIC INPUT'!F24*2.471)</f>
        <v/>
      </c>
      <c r="G24" s="61" t="str">
        <f>IF('WETLAND SUMMARY- METRIC INPUT'!G24*2.471=0,"",'WETLAND SUMMARY- METRIC INPUT'!G24*2.471)</f>
        <v/>
      </c>
      <c r="H24" s="61" t="str">
        <f>IF('WETLAND SUMMARY- METRIC INPUT'!H24*2.471=0,"",'WETLAND SUMMARY- METRIC INPUT'!H24*2.471)</f>
        <v/>
      </c>
      <c r="I24" s="61" t="str">
        <f>IF('WETLAND SUMMARY- METRIC INPUT'!I24*2.471=0,"",'WETLAND SUMMARY- METRIC INPUT'!I24*2.471)</f>
        <v/>
      </c>
      <c r="J24" s="62" t="str">
        <f>IF('WETLAND SUMMARY- METRIC INPUT'!J24*2.471=0,"",'WETLAND SUMMARY- METRIC INPUT'!J24*2.471)</f>
        <v/>
      </c>
      <c r="K24" s="63" t="str">
        <f>IF('WETLAND SUMMARY- METRIC INPUT'!K24*2.471=0,"",'WETLAND SUMMARY- METRIC INPUT'!K24*2.471)</f>
        <v/>
      </c>
      <c r="L24" s="64" t="str">
        <f>IF('WETLAND SUMMARY- METRIC INPUT'!L24*2.471=0,"",'WETLAND SUMMARY- METRIC INPUT'!L24*2.471)</f>
        <v/>
      </c>
      <c r="M24" s="49" t="str">
        <f>IF('WETLAND SUMMARY- METRIC INPUT'!M24*3.28333=0,"",'WETLAND SUMMARY- METRIC INPUT'!M24*3.28333)</f>
        <v/>
      </c>
      <c r="N24" s="50" t="str">
        <f>IF('WETLAND SUMMARY- METRIC INPUT'!N24*3.28333=0,"",'WETLAND SUMMARY- METRIC INPUT'!N24*3.28333)</f>
        <v/>
      </c>
      <c r="O24" s="5"/>
    </row>
    <row r="25" spans="2:15" ht="24.95" customHeight="1" x14ac:dyDescent="0.35">
      <c r="B25" s="4"/>
      <c r="C25" s="25"/>
      <c r="D25" s="26"/>
      <c r="E25" s="28"/>
      <c r="F25" s="60" t="str">
        <f>IF('WETLAND SUMMARY- METRIC INPUT'!F25*2.471=0,"",'WETLAND SUMMARY- METRIC INPUT'!F25*2.471)</f>
        <v/>
      </c>
      <c r="G25" s="61" t="str">
        <f>IF('WETLAND SUMMARY- METRIC INPUT'!G25*2.471=0,"",'WETLAND SUMMARY- METRIC INPUT'!G25*2.471)</f>
        <v/>
      </c>
      <c r="H25" s="61" t="str">
        <f>IF('WETLAND SUMMARY- METRIC INPUT'!H25*2.471=0,"",'WETLAND SUMMARY- METRIC INPUT'!H25*2.471)</f>
        <v/>
      </c>
      <c r="I25" s="61" t="str">
        <f>IF('WETLAND SUMMARY- METRIC INPUT'!I25*2.471=0,"",'WETLAND SUMMARY- METRIC INPUT'!I25*2.471)</f>
        <v/>
      </c>
      <c r="J25" s="62" t="str">
        <f>IF('WETLAND SUMMARY- METRIC INPUT'!J25*2.471=0,"",'WETLAND SUMMARY- METRIC INPUT'!J25*2.471)</f>
        <v/>
      </c>
      <c r="K25" s="63" t="str">
        <f>IF('WETLAND SUMMARY- METRIC INPUT'!K25*2.471=0,"",'WETLAND SUMMARY- METRIC INPUT'!K25*2.471)</f>
        <v/>
      </c>
      <c r="L25" s="64" t="str">
        <f>IF('WETLAND SUMMARY- METRIC INPUT'!L25*2.471=0,"",'WETLAND SUMMARY- METRIC INPUT'!L25*2.471)</f>
        <v/>
      </c>
      <c r="M25" s="49" t="str">
        <f>IF('WETLAND SUMMARY- METRIC INPUT'!M25*3.28333=0,"",'WETLAND SUMMARY- METRIC INPUT'!M25*3.28333)</f>
        <v/>
      </c>
      <c r="N25" s="50" t="str">
        <f>IF('WETLAND SUMMARY- METRIC INPUT'!N25*3.28333=0,"",'WETLAND SUMMARY- METRIC INPUT'!N25*3.28333)</f>
        <v/>
      </c>
      <c r="O25" s="5"/>
    </row>
    <row r="26" spans="2:15" ht="24.95" customHeight="1" x14ac:dyDescent="0.35">
      <c r="B26" s="4"/>
      <c r="C26" s="25"/>
      <c r="D26" s="26"/>
      <c r="E26" s="28"/>
      <c r="F26" s="60" t="str">
        <f>IF('WETLAND SUMMARY- METRIC INPUT'!F26*2.471=0,"",'WETLAND SUMMARY- METRIC INPUT'!F26*2.471)</f>
        <v/>
      </c>
      <c r="G26" s="61" t="str">
        <f>IF('WETLAND SUMMARY- METRIC INPUT'!G26*2.471=0,"",'WETLAND SUMMARY- METRIC INPUT'!G26*2.471)</f>
        <v/>
      </c>
      <c r="H26" s="61" t="str">
        <f>IF('WETLAND SUMMARY- METRIC INPUT'!H26*2.471=0,"",'WETLAND SUMMARY- METRIC INPUT'!H26*2.471)</f>
        <v/>
      </c>
      <c r="I26" s="61" t="str">
        <f>IF('WETLAND SUMMARY- METRIC INPUT'!I26*2.471=0,"",'WETLAND SUMMARY- METRIC INPUT'!I26*2.471)</f>
        <v/>
      </c>
      <c r="J26" s="62" t="str">
        <f>IF('WETLAND SUMMARY- METRIC INPUT'!J26*2.471=0,"",'WETLAND SUMMARY- METRIC INPUT'!J26*2.471)</f>
        <v/>
      </c>
      <c r="K26" s="63" t="str">
        <f>IF('WETLAND SUMMARY- METRIC INPUT'!K26*2.471=0,"",'WETLAND SUMMARY- METRIC INPUT'!K26*2.471)</f>
        <v/>
      </c>
      <c r="L26" s="64" t="str">
        <f>IF('WETLAND SUMMARY- METRIC INPUT'!L26*2.471=0,"",'WETLAND SUMMARY- METRIC INPUT'!L26*2.471)</f>
        <v/>
      </c>
      <c r="M26" s="49" t="str">
        <f>IF('WETLAND SUMMARY- METRIC INPUT'!M26*3.28333=0,"",'WETLAND SUMMARY- METRIC INPUT'!M26*3.28333)</f>
        <v/>
      </c>
      <c r="N26" s="50" t="str">
        <f>IF('WETLAND SUMMARY- METRIC INPUT'!N26*3.28333=0,"",'WETLAND SUMMARY- METRIC INPUT'!N26*3.28333)</f>
        <v/>
      </c>
      <c r="O26" s="5"/>
    </row>
    <row r="27" spans="2:15" ht="24.95" customHeight="1" x14ac:dyDescent="0.35">
      <c r="B27" s="4"/>
      <c r="C27" s="25"/>
      <c r="D27" s="26"/>
      <c r="E27" s="28"/>
      <c r="F27" s="60" t="str">
        <f>IF('WETLAND SUMMARY- METRIC INPUT'!F27*2.471=0,"",'WETLAND SUMMARY- METRIC INPUT'!F27*2.471)</f>
        <v/>
      </c>
      <c r="G27" s="61" t="str">
        <f>IF('WETLAND SUMMARY- METRIC INPUT'!G27*2.471=0,"",'WETLAND SUMMARY- METRIC INPUT'!G27*2.471)</f>
        <v/>
      </c>
      <c r="H27" s="61" t="str">
        <f>IF('WETLAND SUMMARY- METRIC INPUT'!H27*2.471=0,"",'WETLAND SUMMARY- METRIC INPUT'!H27*2.471)</f>
        <v/>
      </c>
      <c r="I27" s="61" t="str">
        <f>IF('WETLAND SUMMARY- METRIC INPUT'!I27*2.471=0,"",'WETLAND SUMMARY- METRIC INPUT'!I27*2.471)</f>
        <v/>
      </c>
      <c r="J27" s="62" t="str">
        <f>IF('WETLAND SUMMARY- METRIC INPUT'!J27*2.471=0,"",'WETLAND SUMMARY- METRIC INPUT'!J27*2.471)</f>
        <v/>
      </c>
      <c r="K27" s="63" t="str">
        <f>IF('WETLAND SUMMARY- METRIC INPUT'!K27*2.471=0,"",'WETLAND SUMMARY- METRIC INPUT'!K27*2.471)</f>
        <v/>
      </c>
      <c r="L27" s="64" t="str">
        <f>IF('WETLAND SUMMARY- METRIC INPUT'!L27*2.471=0,"",'WETLAND SUMMARY- METRIC INPUT'!L27*2.471)</f>
        <v/>
      </c>
      <c r="M27" s="49" t="str">
        <f>IF('WETLAND SUMMARY- METRIC INPUT'!M27*3.28333=0,"",'WETLAND SUMMARY- METRIC INPUT'!M27*3.28333)</f>
        <v/>
      </c>
      <c r="N27" s="50" t="str">
        <f>IF('WETLAND SUMMARY- METRIC INPUT'!N27*3.28333=0,"",'WETLAND SUMMARY- METRIC INPUT'!N27*3.28333)</f>
        <v/>
      </c>
      <c r="O27" s="5"/>
    </row>
    <row r="28" spans="2:15" ht="24.95" customHeight="1" x14ac:dyDescent="0.35">
      <c r="B28" s="4"/>
      <c r="C28" s="25"/>
      <c r="D28" s="26"/>
      <c r="E28" s="28"/>
      <c r="F28" s="60" t="str">
        <f>IF('WETLAND SUMMARY- METRIC INPUT'!F28*2.471=0,"",'WETLAND SUMMARY- METRIC INPUT'!F28*2.471)</f>
        <v/>
      </c>
      <c r="G28" s="61" t="str">
        <f>IF('WETLAND SUMMARY- METRIC INPUT'!G28*2.471=0,"",'WETLAND SUMMARY- METRIC INPUT'!G28*2.471)</f>
        <v/>
      </c>
      <c r="H28" s="61" t="str">
        <f>IF('WETLAND SUMMARY- METRIC INPUT'!H28*2.471=0,"",'WETLAND SUMMARY- METRIC INPUT'!H28*2.471)</f>
        <v/>
      </c>
      <c r="I28" s="61" t="str">
        <f>IF('WETLAND SUMMARY- METRIC INPUT'!I28*2.471=0,"",'WETLAND SUMMARY- METRIC INPUT'!I28*2.471)</f>
        <v/>
      </c>
      <c r="J28" s="62" t="str">
        <f>IF('WETLAND SUMMARY- METRIC INPUT'!J28*2.471=0,"",'WETLAND SUMMARY- METRIC INPUT'!J28*2.471)</f>
        <v/>
      </c>
      <c r="K28" s="63" t="str">
        <f>IF('WETLAND SUMMARY- METRIC INPUT'!K28*2.471=0,"",'WETLAND SUMMARY- METRIC INPUT'!K28*2.471)</f>
        <v/>
      </c>
      <c r="L28" s="64" t="str">
        <f>IF('WETLAND SUMMARY- METRIC INPUT'!L28*2.471=0,"",'WETLAND SUMMARY- METRIC INPUT'!L28*2.471)</f>
        <v/>
      </c>
      <c r="M28" s="49" t="str">
        <f>IF('WETLAND SUMMARY- METRIC INPUT'!M28*3.28333=0,"",'WETLAND SUMMARY- METRIC INPUT'!M28*3.28333)</f>
        <v/>
      </c>
      <c r="N28" s="50" t="str">
        <f>IF('WETLAND SUMMARY- METRIC INPUT'!N28*3.28333=0,"",'WETLAND SUMMARY- METRIC INPUT'!N28*3.28333)</f>
        <v/>
      </c>
      <c r="O28" s="5"/>
    </row>
    <row r="29" spans="2:15" ht="24.95" customHeight="1" x14ac:dyDescent="0.35">
      <c r="B29" s="4"/>
      <c r="C29" s="25"/>
      <c r="D29" s="26"/>
      <c r="E29" s="28"/>
      <c r="F29" s="60" t="str">
        <f>IF('WETLAND SUMMARY- METRIC INPUT'!F29*2.471=0,"",'WETLAND SUMMARY- METRIC INPUT'!F29*2.471)</f>
        <v/>
      </c>
      <c r="G29" s="61" t="str">
        <f>IF('WETLAND SUMMARY- METRIC INPUT'!G29*2.471=0,"",'WETLAND SUMMARY- METRIC INPUT'!G29*2.471)</f>
        <v/>
      </c>
      <c r="H29" s="61" t="str">
        <f>IF('WETLAND SUMMARY- METRIC INPUT'!H29*2.471=0,"",'WETLAND SUMMARY- METRIC INPUT'!H29*2.471)</f>
        <v/>
      </c>
      <c r="I29" s="61" t="str">
        <f>IF('WETLAND SUMMARY- METRIC INPUT'!I29*2.471=0,"",'WETLAND SUMMARY- METRIC INPUT'!I29*2.471)</f>
        <v/>
      </c>
      <c r="J29" s="62" t="str">
        <f>IF('WETLAND SUMMARY- METRIC INPUT'!J29*2.471=0,"",'WETLAND SUMMARY- METRIC INPUT'!J29*2.471)</f>
        <v/>
      </c>
      <c r="K29" s="63" t="str">
        <f>IF('WETLAND SUMMARY- METRIC INPUT'!K29*2.471=0,"",'WETLAND SUMMARY- METRIC INPUT'!K29*2.471)</f>
        <v/>
      </c>
      <c r="L29" s="64" t="str">
        <f>IF('WETLAND SUMMARY- METRIC INPUT'!L29*2.471=0,"",'WETLAND SUMMARY- METRIC INPUT'!L29*2.471)</f>
        <v/>
      </c>
      <c r="M29" s="49" t="str">
        <f>IF('WETLAND SUMMARY- METRIC INPUT'!M29*3.28333=0,"",'WETLAND SUMMARY- METRIC INPUT'!M29*3.28333)</f>
        <v/>
      </c>
      <c r="N29" s="50" t="str">
        <f>IF('WETLAND SUMMARY- METRIC INPUT'!N29*3.28333=0,"",'WETLAND SUMMARY- METRIC INPUT'!N29*3.28333)</f>
        <v/>
      </c>
      <c r="O29" s="5"/>
    </row>
    <row r="30" spans="2:15" ht="24.95" customHeight="1" x14ac:dyDescent="0.35">
      <c r="B30" s="4"/>
      <c r="C30" s="25"/>
      <c r="D30" s="26"/>
      <c r="E30" s="28"/>
      <c r="F30" s="60" t="str">
        <f>IF('WETLAND SUMMARY- METRIC INPUT'!F30*2.471=0,"",'WETLAND SUMMARY- METRIC INPUT'!F30*2.471)</f>
        <v/>
      </c>
      <c r="G30" s="61" t="str">
        <f>IF('WETLAND SUMMARY- METRIC INPUT'!G30*2.471=0,"",'WETLAND SUMMARY- METRIC INPUT'!G30*2.471)</f>
        <v/>
      </c>
      <c r="H30" s="61" t="str">
        <f>IF('WETLAND SUMMARY- METRIC INPUT'!H30*2.471=0,"",'WETLAND SUMMARY- METRIC INPUT'!H30*2.471)</f>
        <v/>
      </c>
      <c r="I30" s="61" t="str">
        <f>IF('WETLAND SUMMARY- METRIC INPUT'!I30*2.471=0,"",'WETLAND SUMMARY- METRIC INPUT'!I30*2.471)</f>
        <v/>
      </c>
      <c r="J30" s="62" t="str">
        <f>IF('WETLAND SUMMARY- METRIC INPUT'!J30*2.471=0,"",'WETLAND SUMMARY- METRIC INPUT'!J30*2.471)</f>
        <v/>
      </c>
      <c r="K30" s="63" t="str">
        <f>IF('WETLAND SUMMARY- METRIC INPUT'!K30*2.471=0,"",'WETLAND SUMMARY- METRIC INPUT'!K30*2.471)</f>
        <v/>
      </c>
      <c r="L30" s="64" t="str">
        <f>IF('WETLAND SUMMARY- METRIC INPUT'!L30*2.471=0,"",'WETLAND SUMMARY- METRIC INPUT'!L30*2.471)</f>
        <v/>
      </c>
      <c r="M30" s="49" t="str">
        <f>IF('WETLAND SUMMARY- METRIC INPUT'!M30*3.28333=0,"",'WETLAND SUMMARY- METRIC INPUT'!M30*3.28333)</f>
        <v/>
      </c>
      <c r="N30" s="50" t="str">
        <f>IF('WETLAND SUMMARY- METRIC INPUT'!N30*3.28333=0,"",'WETLAND SUMMARY- METRIC INPUT'!N30*3.28333)</f>
        <v/>
      </c>
      <c r="O30" s="5"/>
    </row>
    <row r="31" spans="2:15" ht="24.95" customHeight="1" x14ac:dyDescent="0.35">
      <c r="B31" s="4"/>
      <c r="C31" s="25"/>
      <c r="D31" s="26"/>
      <c r="E31" s="28"/>
      <c r="F31" s="60" t="str">
        <f>IF('WETLAND SUMMARY- METRIC INPUT'!F31*2.471=0,"",'WETLAND SUMMARY- METRIC INPUT'!F31*2.471)</f>
        <v/>
      </c>
      <c r="G31" s="61" t="str">
        <f>IF('WETLAND SUMMARY- METRIC INPUT'!G31*2.471=0,"",'WETLAND SUMMARY- METRIC INPUT'!G31*2.471)</f>
        <v/>
      </c>
      <c r="H31" s="61" t="str">
        <f>IF('WETLAND SUMMARY- METRIC INPUT'!H31*2.471=0,"",'WETLAND SUMMARY- METRIC INPUT'!H31*2.471)</f>
        <v/>
      </c>
      <c r="I31" s="61" t="str">
        <f>IF('WETLAND SUMMARY- METRIC INPUT'!I31*2.471=0,"",'WETLAND SUMMARY- METRIC INPUT'!I31*2.471)</f>
        <v/>
      </c>
      <c r="J31" s="62" t="str">
        <f>IF('WETLAND SUMMARY- METRIC INPUT'!J31*2.471=0,"",'WETLAND SUMMARY- METRIC INPUT'!J31*2.471)</f>
        <v/>
      </c>
      <c r="K31" s="63" t="str">
        <f>IF('WETLAND SUMMARY- METRIC INPUT'!K31*2.471=0,"",'WETLAND SUMMARY- METRIC INPUT'!K31*2.471)</f>
        <v/>
      </c>
      <c r="L31" s="64" t="str">
        <f>IF('WETLAND SUMMARY- METRIC INPUT'!L31*2.471=0,"",'WETLAND SUMMARY- METRIC INPUT'!L31*2.471)</f>
        <v/>
      </c>
      <c r="M31" s="49" t="str">
        <f>IF('WETLAND SUMMARY- METRIC INPUT'!M31*3.28333=0,"",'WETLAND SUMMARY- METRIC INPUT'!M31*3.28333)</f>
        <v/>
      </c>
      <c r="N31" s="50" t="str">
        <f>IF('WETLAND SUMMARY- METRIC INPUT'!N31*3.28333=0,"",'WETLAND SUMMARY- METRIC INPUT'!N31*3.28333)</f>
        <v/>
      </c>
      <c r="O31" s="5"/>
    </row>
    <row r="32" spans="2:15" ht="24.95" customHeight="1" x14ac:dyDescent="0.35">
      <c r="B32" s="4"/>
      <c r="C32" s="25"/>
      <c r="D32" s="26"/>
      <c r="E32" s="28"/>
      <c r="F32" s="60" t="str">
        <f>IF('WETLAND SUMMARY- METRIC INPUT'!F32*2.471=0,"",'WETLAND SUMMARY- METRIC INPUT'!F32*2.471)</f>
        <v/>
      </c>
      <c r="G32" s="61" t="str">
        <f>IF('WETLAND SUMMARY- METRIC INPUT'!G32*2.471=0,"",'WETLAND SUMMARY- METRIC INPUT'!G32*2.471)</f>
        <v/>
      </c>
      <c r="H32" s="61" t="str">
        <f>IF('WETLAND SUMMARY- METRIC INPUT'!H32*2.471=0,"",'WETLAND SUMMARY- METRIC INPUT'!H32*2.471)</f>
        <v/>
      </c>
      <c r="I32" s="61" t="str">
        <f>IF('WETLAND SUMMARY- METRIC INPUT'!I32*2.471=0,"",'WETLAND SUMMARY- METRIC INPUT'!I32*2.471)</f>
        <v/>
      </c>
      <c r="J32" s="62" t="str">
        <f>IF('WETLAND SUMMARY- METRIC INPUT'!J32*2.471=0,"",'WETLAND SUMMARY- METRIC INPUT'!J32*2.471)</f>
        <v/>
      </c>
      <c r="K32" s="63" t="str">
        <f>IF('WETLAND SUMMARY- METRIC INPUT'!K32*2.471=0,"",'WETLAND SUMMARY- METRIC INPUT'!K32*2.471)</f>
        <v/>
      </c>
      <c r="L32" s="64" t="str">
        <f>IF('WETLAND SUMMARY- METRIC INPUT'!L32*2.471=0,"",'WETLAND SUMMARY- METRIC INPUT'!L32*2.471)</f>
        <v/>
      </c>
      <c r="M32" s="49" t="str">
        <f>IF('WETLAND SUMMARY- METRIC INPUT'!M32*3.28333=0,"",'WETLAND SUMMARY- METRIC INPUT'!M32*3.28333)</f>
        <v/>
      </c>
      <c r="N32" s="50" t="str">
        <f>IF('WETLAND SUMMARY- METRIC INPUT'!N32*3.28333=0,"",'WETLAND SUMMARY- METRIC INPUT'!N32*3.28333)</f>
        <v/>
      </c>
      <c r="O32" s="5"/>
    </row>
    <row r="33" spans="2:15" ht="24.95" customHeight="1" thickBot="1" x14ac:dyDescent="0.4">
      <c r="B33" s="4"/>
      <c r="C33" s="25"/>
      <c r="D33" s="26"/>
      <c r="E33" s="28"/>
      <c r="F33" s="65" t="str">
        <f>IF('WETLAND SUMMARY- METRIC INPUT'!F33*2.471=0,"",'WETLAND SUMMARY- METRIC INPUT'!F33*2.471)</f>
        <v/>
      </c>
      <c r="G33" s="58" t="str">
        <f>IF('WETLAND SUMMARY- METRIC INPUT'!G33*2.471=0,"",'WETLAND SUMMARY- METRIC INPUT'!G33*2.471)</f>
        <v/>
      </c>
      <c r="H33" s="58" t="str">
        <f>IF('WETLAND SUMMARY- METRIC INPUT'!H33*2.471=0,"",'WETLAND SUMMARY- METRIC INPUT'!H33*2.471)</f>
        <v/>
      </c>
      <c r="I33" s="66" t="str">
        <f>IF('WETLAND SUMMARY- METRIC INPUT'!I33*2.471=0,"",'WETLAND SUMMARY- METRIC INPUT'!I33*2.471)</f>
        <v/>
      </c>
      <c r="J33" s="67" t="str">
        <f>IF('WETLAND SUMMARY- METRIC INPUT'!J33*2.471=0,"",'WETLAND SUMMARY- METRIC INPUT'!J33*2.471)</f>
        <v/>
      </c>
      <c r="K33" s="68" t="str">
        <f>IF('WETLAND SUMMARY- METRIC INPUT'!K33*2.471=0,"",'WETLAND SUMMARY- METRIC INPUT'!K33*2.471)</f>
        <v/>
      </c>
      <c r="L33" s="69" t="str">
        <f>IF('WETLAND SUMMARY- METRIC INPUT'!L33*2.471=0,"",'WETLAND SUMMARY- METRIC INPUT'!L33*2.471)</f>
        <v/>
      </c>
      <c r="M33" s="51" t="str">
        <f>IF('WETLAND SUMMARY- METRIC INPUT'!M33*3.28333=0,"",'WETLAND SUMMARY- METRIC INPUT'!M33*3.28333)</f>
        <v/>
      </c>
      <c r="N33" s="50" t="str">
        <f>IF('WETLAND SUMMARY- METRIC INPUT'!N33*3.28333=0,"",'WETLAND SUMMARY- METRIC INPUT'!N33*3.28333)</f>
        <v/>
      </c>
      <c r="O33" s="5"/>
    </row>
    <row r="34" spans="2:15" ht="24.95" customHeight="1" thickTop="1" thickBot="1" x14ac:dyDescent="0.4">
      <c r="B34" s="4"/>
      <c r="C34" s="29" t="s">
        <v>12</v>
      </c>
      <c r="D34" s="30"/>
      <c r="E34" s="31"/>
      <c r="F34" s="70" t="str">
        <f t="shared" ref="F34:N34" si="0">IF(SUM(F11)=0,"",SUM(F11:F33))</f>
        <v/>
      </c>
      <c r="G34" s="70" t="str">
        <f t="shared" si="0"/>
        <v/>
      </c>
      <c r="H34" s="70" t="str">
        <f t="shared" si="0"/>
        <v/>
      </c>
      <c r="I34" s="71" t="str">
        <f t="shared" si="0"/>
        <v/>
      </c>
      <c r="J34" s="71" t="str">
        <f t="shared" si="0"/>
        <v/>
      </c>
      <c r="K34" s="71" t="str">
        <f t="shared" si="0"/>
        <v/>
      </c>
      <c r="L34" s="71" t="str">
        <f t="shared" si="0"/>
        <v/>
      </c>
      <c r="M34" s="52" t="str">
        <f t="shared" si="0"/>
        <v/>
      </c>
      <c r="N34" s="53" t="str">
        <f t="shared" si="0"/>
        <v/>
      </c>
      <c r="O34" s="5"/>
    </row>
    <row r="35" spans="2:15" ht="9" customHeight="1" x14ac:dyDescent="0.25">
      <c r="B35" s="4"/>
      <c r="C35" s="17"/>
      <c r="D35" s="17"/>
      <c r="E35" s="17"/>
      <c r="F35" s="12"/>
      <c r="G35" s="12"/>
      <c r="H35" s="12"/>
      <c r="I35" s="12"/>
      <c r="J35" s="12"/>
      <c r="K35" s="12"/>
      <c r="L35" s="12"/>
      <c r="M35" s="12"/>
      <c r="N35" s="12"/>
      <c r="O35" s="5"/>
    </row>
    <row r="36" spans="2:15" ht="6.75" customHeight="1" x14ac:dyDescent="0.25">
      <c r="B36" s="4"/>
      <c r="C36" s="18"/>
      <c r="D36" s="18"/>
      <c r="E36" s="19"/>
      <c r="F36" s="18"/>
      <c r="G36" s="18"/>
      <c r="H36" s="18"/>
      <c r="I36" s="18"/>
      <c r="J36" s="18"/>
      <c r="K36" s="18"/>
      <c r="L36" s="18"/>
      <c r="M36" s="18"/>
      <c r="N36" s="18"/>
      <c r="O36" s="5"/>
    </row>
    <row r="37" spans="2:15" ht="60.75" customHeight="1" x14ac:dyDescent="0.85">
      <c r="B37" s="4"/>
      <c r="L37" s="305"/>
      <c r="M37" s="306"/>
      <c r="N37" s="306"/>
      <c r="O37" s="307"/>
    </row>
    <row r="38" spans="2:15" ht="8.25" customHeight="1" thickBot="1" x14ac:dyDescent="0.5">
      <c r="B38" s="4"/>
      <c r="L38" s="39"/>
      <c r="M38" s="39"/>
      <c r="N38" s="39"/>
      <c r="O38" s="40"/>
    </row>
    <row r="39" spans="2:15" ht="24" customHeight="1" x14ac:dyDescent="0.4">
      <c r="B39" s="4"/>
      <c r="C39" s="6"/>
      <c r="L39" s="325"/>
      <c r="M39" s="326"/>
      <c r="N39" s="326"/>
      <c r="O39" s="327"/>
    </row>
    <row r="40" spans="2:15" ht="24" customHeight="1" x14ac:dyDescent="0.25">
      <c r="B40" s="4"/>
      <c r="C40" s="7"/>
      <c r="L40" s="311" t="s">
        <v>22</v>
      </c>
      <c r="M40" s="328"/>
      <c r="N40" s="328"/>
      <c r="O40" s="329"/>
    </row>
    <row r="41" spans="2:15" ht="24" customHeight="1" x14ac:dyDescent="0.25">
      <c r="B41" s="4"/>
      <c r="C41" s="7"/>
      <c r="L41" s="311" t="s">
        <v>16</v>
      </c>
      <c r="M41" s="328"/>
      <c r="N41" s="328"/>
      <c r="O41" s="329"/>
    </row>
    <row r="42" spans="2:15" ht="24" customHeight="1" x14ac:dyDescent="0.4">
      <c r="B42" s="4"/>
      <c r="C42" s="7"/>
      <c r="L42" s="322"/>
      <c r="M42" s="323"/>
      <c r="N42" s="323"/>
      <c r="O42" s="324"/>
    </row>
    <row r="43" spans="2:15" ht="24" customHeight="1" x14ac:dyDescent="0.25">
      <c r="B43" s="4"/>
      <c r="C43" s="7"/>
      <c r="L43" s="311" t="s">
        <v>39</v>
      </c>
      <c r="M43" s="323"/>
      <c r="N43" s="323"/>
      <c r="O43" s="324"/>
    </row>
    <row r="44" spans="2:15" ht="24" customHeight="1" x14ac:dyDescent="0.25">
      <c r="B44" s="4"/>
      <c r="C44" s="7"/>
      <c r="L44" s="311" t="s">
        <v>40</v>
      </c>
      <c r="M44" s="323"/>
      <c r="N44" s="323"/>
      <c r="O44" s="324"/>
    </row>
    <row r="45" spans="2:15" ht="24" customHeight="1" x14ac:dyDescent="0.25">
      <c r="B45" s="4"/>
      <c r="C45" s="7"/>
      <c r="L45" s="13"/>
      <c r="M45" s="14"/>
      <c r="N45" s="14"/>
      <c r="O45" s="15"/>
    </row>
    <row r="46" spans="2:15" ht="24" customHeight="1" thickBot="1" x14ac:dyDescent="0.3">
      <c r="B46" s="8" t="s">
        <v>41</v>
      </c>
      <c r="C46" s="9"/>
      <c r="D46" s="20"/>
      <c r="E46" s="9"/>
      <c r="F46" s="9"/>
      <c r="G46" s="9"/>
      <c r="H46" s="9"/>
      <c r="I46" s="9"/>
      <c r="J46" s="9"/>
      <c r="K46" s="10"/>
      <c r="L46" s="45" t="s">
        <v>37</v>
      </c>
      <c r="M46" s="16" t="s">
        <v>25</v>
      </c>
      <c r="N46" s="21">
        <f ca="1">TODAY()</f>
        <v>43802</v>
      </c>
      <c r="O46" s="22"/>
    </row>
    <row r="54" spans="11:11" ht="27.75" x14ac:dyDescent="0.4">
      <c r="K54" s="32"/>
    </row>
    <row r="75" spans="7:13" ht="61.5" x14ac:dyDescent="0.85">
      <c r="G75" s="300"/>
      <c r="H75" s="300"/>
      <c r="I75" s="300"/>
      <c r="J75" s="300"/>
      <c r="K75" s="300"/>
      <c r="L75" s="300"/>
      <c r="M75" s="300"/>
    </row>
    <row r="76" spans="7:13" ht="33" x14ac:dyDescent="0.45">
      <c r="G76" s="33"/>
      <c r="H76" s="33"/>
      <c r="I76" s="33"/>
      <c r="J76" s="33"/>
      <c r="K76" s="33"/>
      <c r="L76" s="33"/>
      <c r="M76" s="33"/>
    </row>
    <row r="77" spans="7:13" ht="27.75" x14ac:dyDescent="0.4">
      <c r="G77" s="299"/>
      <c r="H77" s="299"/>
      <c r="I77" s="299"/>
      <c r="J77" s="299"/>
      <c r="K77" s="299"/>
      <c r="L77" s="299"/>
      <c r="M77" s="299"/>
    </row>
    <row r="78" spans="7:13" ht="27.75" x14ac:dyDescent="0.4">
      <c r="G78" s="299"/>
      <c r="H78" s="299"/>
      <c r="I78" s="299"/>
      <c r="J78" s="299"/>
      <c r="K78" s="299"/>
      <c r="L78" s="299"/>
      <c r="M78" s="299"/>
    </row>
    <row r="79" spans="7:13" ht="27.75" x14ac:dyDescent="0.4">
      <c r="G79" s="299"/>
      <c r="H79" s="299"/>
      <c r="I79" s="299"/>
      <c r="J79" s="299"/>
      <c r="K79" s="299"/>
      <c r="L79" s="299"/>
      <c r="M79" s="299"/>
    </row>
    <row r="80" spans="7:13" ht="27.75" x14ac:dyDescent="0.4">
      <c r="G80" s="299"/>
      <c r="H80" s="299"/>
      <c r="I80" s="299"/>
      <c r="J80" s="299"/>
      <c r="K80" s="299"/>
      <c r="L80" s="299"/>
      <c r="M80" s="299"/>
    </row>
    <row r="81" spans="7:13" ht="27.75" x14ac:dyDescent="0.4">
      <c r="G81" s="299"/>
      <c r="H81" s="299"/>
      <c r="I81" s="299"/>
      <c r="J81" s="299"/>
      <c r="K81" s="299"/>
      <c r="L81" s="299"/>
      <c r="M81" s="299"/>
    </row>
    <row r="82" spans="7:13" ht="27.75" x14ac:dyDescent="0.4">
      <c r="G82" s="299"/>
      <c r="H82" s="299"/>
      <c r="I82" s="299"/>
      <c r="J82" s="299"/>
      <c r="K82" s="299"/>
      <c r="L82" s="299"/>
      <c r="M82" s="299"/>
    </row>
    <row r="83" spans="7:13" ht="18.75" x14ac:dyDescent="0.3">
      <c r="G83" s="14"/>
      <c r="H83" s="34"/>
      <c r="I83" s="34"/>
      <c r="J83" s="14"/>
      <c r="K83" s="14"/>
      <c r="L83" s="14"/>
      <c r="M83" s="14"/>
    </row>
    <row r="84" spans="7:13" ht="20.25" x14ac:dyDescent="0.3">
      <c r="G84" s="19"/>
      <c r="H84" s="35"/>
      <c r="I84" s="35"/>
      <c r="J84" s="14"/>
      <c r="K84" s="14"/>
      <c r="L84" s="298"/>
      <c r="M84" s="298"/>
    </row>
  </sheetData>
  <mergeCells count="18">
    <mergeCell ref="C4:N4"/>
    <mergeCell ref="G77:M77"/>
    <mergeCell ref="G79:M79"/>
    <mergeCell ref="K5:N5"/>
    <mergeCell ref="F5:J5"/>
    <mergeCell ref="L84:M84"/>
    <mergeCell ref="L42:O42"/>
    <mergeCell ref="L43:O43"/>
    <mergeCell ref="L37:O37"/>
    <mergeCell ref="L39:O39"/>
    <mergeCell ref="L40:O40"/>
    <mergeCell ref="L41:O41"/>
    <mergeCell ref="G78:M78"/>
    <mergeCell ref="G80:M80"/>
    <mergeCell ref="G81:M81"/>
    <mergeCell ref="G82:M82"/>
    <mergeCell ref="L44:O44"/>
    <mergeCell ref="G75:M75"/>
  </mergeCells>
  <phoneticPr fontId="0" type="noConversion"/>
  <pageMargins left="0.5" right="0.5" top="1" bottom="0.5" header="0" footer="0"/>
  <pageSetup scale="47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DATA ENTRY PAGE</vt:lpstr>
      <vt:lpstr>DATA ENTRY PAGE (2)</vt:lpstr>
      <vt:lpstr>DATA ENTRY PAGE (3)</vt:lpstr>
      <vt:lpstr>DATA ENTRY PAGE (4)</vt:lpstr>
      <vt:lpstr>PRINT PAGE</vt:lpstr>
      <vt:lpstr>PRINT PAGE (2)</vt:lpstr>
      <vt:lpstr>PRINT PAGE (3)</vt:lpstr>
      <vt:lpstr>PRINT PAGE (4)</vt:lpstr>
      <vt:lpstr>WETLAND SUMMARY- METRIC INPUT</vt:lpstr>
      <vt:lpstr>WETLAND SUMMARY-ENGLISH CONVERT</vt:lpstr>
      <vt:lpstr>'DATA ENTRY PAGE'!Print_Area</vt:lpstr>
      <vt:lpstr>'DATA ENTRY PAGE (2)'!Print_Area</vt:lpstr>
      <vt:lpstr>'DATA ENTRY PAGE (3)'!Print_Area</vt:lpstr>
      <vt:lpstr>'DATA ENTRY PAGE (4)'!Print_Area</vt:lpstr>
      <vt:lpstr>'PRINT PAGE'!Print_Area</vt:lpstr>
      <vt:lpstr>'PRINT PAGE (2)'!Print_Area</vt:lpstr>
      <vt:lpstr>'PRINT PAGE (3)'!Print_Area</vt:lpstr>
      <vt:lpstr>'PRINT PAGE (4)'!Print_Area</vt:lpstr>
      <vt:lpstr>'WETLAND SUMMARY- METRIC INPUT'!Print_Area</vt:lpstr>
      <vt:lpstr>'WETLAND SUMMARY-ENGLISH CONVERT'!Print_Area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Hydraulics Unit</dc:creator>
  <cp:lastModifiedBy>Davenport, Justin</cp:lastModifiedBy>
  <cp:lastPrinted>2019-12-04T01:23:57Z</cp:lastPrinted>
  <dcterms:created xsi:type="dcterms:W3CDTF">1998-04-02T15:26:02Z</dcterms:created>
  <dcterms:modified xsi:type="dcterms:W3CDTF">2019-12-04T01:24:02Z</dcterms:modified>
</cp:coreProperties>
</file>